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6\2 ŞUBAT 2026\"/>
    </mc:Choice>
  </mc:AlternateContent>
  <xr:revisionPtr revIDLastSave="0" documentId="13_ncr:1_{875294D8-AF32-4B7E-AF78-5F9B30714763}" xr6:coauthVersionLast="47" xr6:coauthVersionMax="47" xr10:uidLastSave="{00000000-0000-0000-0000-000000000000}"/>
  <bookViews>
    <workbookView xWindow="-120" yWindow="-120" windowWidth="29040" windowHeight="15840" activeTab="1" xr2:uid="{3149B5C0-5823-4251-A017-82FBF75CC68C}"/>
  </bookViews>
  <sheets>
    <sheet name="SOFRALIK ZEYTİN" sheetId="2" r:id="rId1"/>
    <sheet name="ZEYTİNYAĞI" sheetId="1" r:id="rId2"/>
  </sheets>
  <externalReferences>
    <externalReference r:id="rId3"/>
  </externalReferences>
  <definedNames>
    <definedName name="__bookmark_1" localSheetId="0">TG IHRACAT ULKE GRUP+[1]ULKE!$A$4:$H$12</definedName>
    <definedName name="__bookmark_1">TG IHRACAT ULKE GRUP+[1]ULKE!$A$4:$H$11</definedName>
    <definedName name="_xlnm._FilterDatabase" localSheetId="0" hidden="1">'SOFRALIK ZEYTİN'!$A$4:$K$4</definedName>
    <definedName name="_xlnm._FilterDatabase" localSheetId="1" hidden="1">ZEYTİNYAĞI!$A$4:$K$4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I15" i="2"/>
  <c r="H15" i="2"/>
  <c r="G13" i="2"/>
  <c r="G14" i="2" s="1"/>
  <c r="F13" i="2"/>
  <c r="C13" i="2"/>
  <c r="B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K13" i="2" l="1"/>
  <c r="J13" i="2"/>
  <c r="I14" i="2"/>
  <c r="H13" i="2"/>
  <c r="F14" i="2"/>
  <c r="I13" i="2"/>
  <c r="H14" i="2" l="1"/>
  <c r="J13" i="1"/>
  <c r="D5" i="1"/>
  <c r="E5" i="1"/>
  <c r="D6" i="1"/>
  <c r="E6" i="1"/>
  <c r="D7" i="1"/>
  <c r="E7" i="1"/>
  <c r="D8" i="1"/>
  <c r="E8" i="1"/>
  <c r="D9" i="1"/>
  <c r="E9" i="1"/>
  <c r="D10" i="1"/>
  <c r="E10" i="1"/>
  <c r="B11" i="1"/>
  <c r="B12" i="1" s="1"/>
  <c r="D12" i="1" s="1"/>
  <c r="C11" i="1"/>
  <c r="C12" i="1" s="1"/>
  <c r="E12" i="1" s="1"/>
  <c r="G11" i="1"/>
  <c r="I11" i="1" s="1"/>
  <c r="H11" i="1"/>
  <c r="K13" i="1"/>
  <c r="I13" i="1"/>
  <c r="H13" i="1"/>
  <c r="I5" i="1"/>
  <c r="H5" i="1"/>
  <c r="I10" i="1"/>
  <c r="H10" i="1"/>
  <c r="I9" i="1"/>
  <c r="H9" i="1"/>
  <c r="I8" i="1"/>
  <c r="H8" i="1"/>
  <c r="I6" i="1"/>
  <c r="H6" i="1"/>
  <c r="I7" i="1"/>
  <c r="H7" i="1"/>
  <c r="E13" i="1"/>
  <c r="D13" i="1"/>
  <c r="J11" i="1" l="1"/>
  <c r="K11" i="1"/>
  <c r="F12" i="1"/>
  <c r="J12" i="1" s="1"/>
  <c r="G12" i="1"/>
  <c r="I12" i="1" s="1"/>
  <c r="E11" i="1"/>
  <c r="D11" i="1"/>
  <c r="K12" i="1" l="1"/>
  <c r="H12" i="1"/>
  <c r="D13" i="2"/>
  <c r="D6" i="2"/>
  <c r="D15" i="2"/>
  <c r="D12" i="2"/>
  <c r="D7" i="2"/>
  <c r="J15" i="2"/>
  <c r="D8" i="2"/>
  <c r="D5" i="2"/>
  <c r="D11" i="2"/>
  <c r="D10" i="2"/>
  <c r="D9" i="2"/>
  <c r="E13" i="2"/>
  <c r="E8" i="2"/>
  <c r="E12" i="2"/>
  <c r="E15" i="2"/>
  <c r="E6" i="2"/>
  <c r="E10" i="2"/>
  <c r="E5" i="2"/>
  <c r="E11" i="2"/>
  <c r="K15" i="2"/>
  <c r="E7" i="2"/>
  <c r="C14" i="2"/>
  <c r="K14" i="2" s="1"/>
  <c r="E9" i="2"/>
  <c r="B14" i="2"/>
  <c r="J14" i="2" s="1"/>
  <c r="D14" i="2" l="1"/>
  <c r="E14" i="2"/>
</calcChain>
</file>

<file path=xl/sharedStrings.xml><?xml version="1.0" encoding="utf-8"?>
<sst xmlns="http://schemas.openxmlformats.org/spreadsheetml/2006/main" count="52" uniqueCount="28">
  <si>
    <t>TÜRKİYE GENELİ RAPOR ÜLKE GRUPLARI</t>
  </si>
  <si>
    <t>ÜLKE ADI</t>
  </si>
  <si>
    <t>FAS</t>
  </si>
  <si>
    <t>MISIR</t>
  </si>
  <si>
    <t>YUNANİSTAN</t>
  </si>
  <si>
    <t>İSPANYA</t>
  </si>
  <si>
    <t>İTALYA</t>
  </si>
  <si>
    <t>SURİYE</t>
  </si>
  <si>
    <t>MİKTAR 
DEĞİŞİM 
(%)</t>
  </si>
  <si>
    <t>TUTAR 
DEĞİŞİM 
(%)</t>
  </si>
  <si>
    <t>MİKTAR 
(KG)</t>
  </si>
  <si>
    <t>TUTAR 
($)</t>
  </si>
  <si>
    <t>MİKTAR 
PAY
(%)</t>
  </si>
  <si>
    <t>TUTAR 
PAY
(%)</t>
  </si>
  <si>
    <t>ZEYTİNYAĞI TOPLAM İHRACAT</t>
  </si>
  <si>
    <t>ÜRETİCİ ÜLKELER BAZINDA TÜRKİYE GENELİ ZEYTİNYAĞI İHRACAT RAPORU</t>
  </si>
  <si>
    <t>ÜRETİCİ ÜLKELERE YAPILAN ZEYTİNYAĞI İHRACATI</t>
  </si>
  <si>
    <t>*100 Bin ton ve üzeri üretim yapan ülkeler esas alınmıştır.</t>
  </si>
  <si>
    <t>DİĞER ÜLKELER</t>
  </si>
  <si>
    <t>ÜRETİCİ ÜLKELER BAZINDA TÜRKİYE GENELİ SOFRALIK ZEYTİN İHRACAT RAPORU</t>
  </si>
  <si>
    <t>İRAN (İSLAM CUM.)</t>
  </si>
  <si>
    <t>PERU</t>
  </si>
  <si>
    <t>ÜRETİCİ ÜLKELERE YAPILAN SOFRALIK ZEYTİN İHRACATI</t>
  </si>
  <si>
    <t>SOFRALIK ZEYTİN TOPLAM İHRACAT</t>
  </si>
  <si>
    <t>01.10.2024 - 28.02.2025</t>
  </si>
  <si>
    <t>01.10.2025 - 28.02.2026</t>
  </si>
  <si>
    <t>01.11.2024 - 28.02.2025</t>
  </si>
  <si>
    <t>01.11.2025 - 28.02.2026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</si>
</sst>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2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3">
    <xf numFmtId="0" fontId="0" fillId="0" borderId="0" xfId="0"/>
    <xf numFmtId="3" fontId="19" fillId="34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/>
    </xf>
    <xf numFmtId="165" fontId="22" fillId="34" borderId="10" xfId="1" applyNumberFormat="1" applyFont="1" applyFill="1" applyBorder="1" applyAlignment="1">
      <alignment horizontal="center" vertical="center"/>
    </xf>
    <xf numFmtId="9" fontId="21" fillId="33" borderId="10" xfId="1" applyFont="1" applyFill="1" applyBorder="1" applyAlignment="1">
      <alignment horizontal="center" vertical="center"/>
    </xf>
    <xf numFmtId="164" fontId="20" fillId="34" borderId="10" xfId="0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vertical="center"/>
    </xf>
    <xf numFmtId="0" fontId="22" fillId="0" borderId="0" xfId="0" applyFont="1"/>
    <xf numFmtId="0" fontId="19" fillId="35" borderId="10" xfId="0" applyFont="1" applyFill="1" applyBorder="1" applyAlignment="1">
      <alignment vertical="center"/>
    </xf>
    <xf numFmtId="165" fontId="21" fillId="35" borderId="10" xfId="1" applyNumberFormat="1" applyFont="1" applyFill="1" applyBorder="1" applyAlignment="1">
      <alignment horizontal="center" vertical="center"/>
    </xf>
    <xf numFmtId="164" fontId="19" fillId="35" borderId="10" xfId="0" applyNumberFormat="1" applyFont="1" applyFill="1" applyBorder="1" applyAlignment="1">
      <alignment horizontal="center" vertical="center" wrapText="1"/>
    </xf>
    <xf numFmtId="3" fontId="20" fillId="34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3" fontId="19" fillId="35" borderId="10" xfId="0" applyNumberFormat="1" applyFont="1" applyFill="1" applyBorder="1" applyAlignment="1">
      <alignment horizontal="center" vertical="center" wrapText="1"/>
    </xf>
    <xf numFmtId="3" fontId="21" fillId="33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/>
    </xf>
    <xf numFmtId="9" fontId="22" fillId="0" borderId="10" xfId="1" applyFont="1" applyFill="1" applyBorder="1" applyAlignment="1">
      <alignment horizontal="center" vertical="center"/>
    </xf>
    <xf numFmtId="9" fontId="21" fillId="35" borderId="10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19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/>
    </xf>
    <xf numFmtId="165" fontId="22" fillId="0" borderId="10" xfId="1" applyNumberFormat="1" applyFont="1" applyFill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19" fillId="35" borderId="10" xfId="0" applyFont="1" applyFill="1" applyBorder="1" applyAlignment="1">
      <alignment vertical="center" wrapText="1"/>
    </xf>
    <xf numFmtId="1" fontId="21" fillId="35" borderId="10" xfId="0" applyNumberFormat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5" fontId="22" fillId="0" borderId="0" xfId="1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5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44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Hyperlink" xfId="43" xr:uid="{1F581026-3A08-4890-BF9C-51EA008FA4FC}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8C74-5C21-4924-8E50-305F39ED2B73}">
  <dimension ref="A1:K17"/>
  <sheetViews>
    <sheetView zoomScale="130" zoomScaleNormal="130" workbookViewId="0">
      <selection activeCell="F29" sqref="F29"/>
    </sheetView>
  </sheetViews>
  <sheetFormatPr defaultRowHeight="12.75" x14ac:dyDescent="0.25"/>
  <cols>
    <col min="1" max="1" width="55.140625" style="21" bestFit="1" customWidth="1"/>
    <col min="2" max="2" width="10.5703125" style="21" bestFit="1" customWidth="1"/>
    <col min="3" max="3" width="11.7109375" style="21" bestFit="1" customWidth="1"/>
    <col min="4" max="4" width="10.5703125" style="21" bestFit="1" customWidth="1"/>
    <col min="5" max="5" width="11.7109375" style="21" bestFit="1" customWidth="1"/>
    <col min="6" max="6" width="10.5703125" style="21" bestFit="1" customWidth="1"/>
    <col min="7" max="7" width="11.7109375" style="21" bestFit="1" customWidth="1"/>
    <col min="8" max="8" width="8.28515625" style="21" bestFit="1" customWidth="1"/>
    <col min="9" max="9" width="8.5703125" style="21" bestFit="1" customWidth="1"/>
    <col min="10" max="11" width="9" style="21" bestFit="1" customWidth="1"/>
    <col min="12" max="16384" width="9.140625" style="21"/>
  </cols>
  <sheetData>
    <row r="1" spans="1:11" ht="1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5.75" customHeight="1" x14ac:dyDescent="0.25">
      <c r="A2" s="36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15.75" customHeight="1" x14ac:dyDescent="0.25">
      <c r="A3" s="39" t="s">
        <v>1</v>
      </c>
      <c r="B3" s="41" t="s">
        <v>24</v>
      </c>
      <c r="C3" s="42"/>
      <c r="D3" s="42"/>
      <c r="E3" s="43"/>
      <c r="F3" s="41" t="s">
        <v>25</v>
      </c>
      <c r="G3" s="42"/>
      <c r="H3" s="42"/>
      <c r="I3" s="43"/>
      <c r="J3" s="44" t="s">
        <v>8</v>
      </c>
      <c r="K3" s="44" t="s">
        <v>9</v>
      </c>
    </row>
    <row r="4" spans="1:11" ht="45.75" customHeight="1" x14ac:dyDescent="0.25">
      <c r="A4" s="40"/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10</v>
      </c>
      <c r="G4" s="23" t="s">
        <v>11</v>
      </c>
      <c r="H4" s="23" t="s">
        <v>12</v>
      </c>
      <c r="I4" s="23" t="s">
        <v>13</v>
      </c>
      <c r="J4" s="45"/>
      <c r="K4" s="45"/>
    </row>
    <row r="5" spans="1:11" ht="15" customHeight="1" x14ac:dyDescent="0.25">
      <c r="A5" s="24" t="s">
        <v>20</v>
      </c>
      <c r="B5" s="18">
        <v>112664.05</v>
      </c>
      <c r="C5" s="18">
        <v>249612.97</v>
      </c>
      <c r="D5" s="25">
        <f>B5/B15</f>
        <v>2.4159958871955681E-3</v>
      </c>
      <c r="E5" s="25">
        <f>C5/C15</f>
        <v>2.1253966073922661E-3</v>
      </c>
      <c r="F5" s="18">
        <v>255780.14</v>
      </c>
      <c r="G5" s="18">
        <v>694048.79</v>
      </c>
      <c r="H5" s="25">
        <f>F5/F15</f>
        <v>6.0526860669166951E-3</v>
      </c>
      <c r="I5" s="25">
        <f>G5/G15</f>
        <v>6.0671393386755737E-3</v>
      </c>
      <c r="J5" s="26">
        <v>127.02906561587305</v>
      </c>
      <c r="K5" s="26">
        <v>178.04997072067212</v>
      </c>
    </row>
    <row r="6" spans="1:11" ht="15" customHeight="1" x14ac:dyDescent="0.25">
      <c r="A6" s="24" t="s">
        <v>5</v>
      </c>
      <c r="B6" s="18">
        <v>464209.4</v>
      </c>
      <c r="C6" s="18">
        <v>520766.56</v>
      </c>
      <c r="D6" s="25">
        <f>B6/B15</f>
        <v>9.9546217377905581E-3</v>
      </c>
      <c r="E6" s="25">
        <f>C6/C15</f>
        <v>4.4342066033962136E-3</v>
      </c>
      <c r="F6" s="18">
        <v>270480</v>
      </c>
      <c r="G6" s="18">
        <v>335363.73</v>
      </c>
      <c r="H6" s="25">
        <f>F6/F15</f>
        <v>6.4005380846989439E-3</v>
      </c>
      <c r="I6" s="25">
        <f>G6/G15</f>
        <v>2.9316360872093349E-3</v>
      </c>
      <c r="J6" s="26">
        <v>-41.733191960352379</v>
      </c>
      <c r="K6" s="26">
        <v>-35.601907695455715</v>
      </c>
    </row>
    <row r="7" spans="1:11" ht="15" customHeight="1" x14ac:dyDescent="0.25">
      <c r="A7" s="24" t="s">
        <v>6</v>
      </c>
      <c r="B7" s="18">
        <v>102937.3</v>
      </c>
      <c r="C7" s="18">
        <v>179135.35999999999</v>
      </c>
      <c r="D7" s="25">
        <f>B7/B15</f>
        <v>2.2074130429273254E-3</v>
      </c>
      <c r="E7" s="25">
        <f>C7/C15</f>
        <v>1.5252960870101911E-3</v>
      </c>
      <c r="F7" s="18">
        <v>99315.7</v>
      </c>
      <c r="G7" s="18">
        <v>182272.18</v>
      </c>
      <c r="H7" s="25">
        <f>F7/F15</f>
        <v>2.3501697732125661E-3</v>
      </c>
      <c r="I7" s="25">
        <f>G7/G15</f>
        <v>1.5933616332998073E-3</v>
      </c>
      <c r="J7" s="26">
        <v>-3.5182582018374347</v>
      </c>
      <c r="K7" s="26">
        <v>1.7510892321873288</v>
      </c>
    </row>
    <row r="8" spans="1:11" ht="15" customHeight="1" x14ac:dyDescent="0.25">
      <c r="A8" s="24" t="s">
        <v>4</v>
      </c>
      <c r="B8" s="18">
        <v>194370.62</v>
      </c>
      <c r="C8" s="18">
        <v>415336.04</v>
      </c>
      <c r="D8" s="25">
        <f>B8/B15</f>
        <v>4.1681318797935326E-3</v>
      </c>
      <c r="E8" s="25">
        <f>C8/C15</f>
        <v>3.5364901525098578E-3</v>
      </c>
      <c r="F8" s="18">
        <v>17621.96</v>
      </c>
      <c r="G8" s="18">
        <v>52080.4</v>
      </c>
      <c r="H8" s="25">
        <f>F8/F15</f>
        <v>4.1699950498018851E-4</v>
      </c>
      <c r="I8" s="25">
        <f>G8/G15</f>
        <v>4.5526920897586944E-4</v>
      </c>
      <c r="J8" s="26">
        <v>-90.933835576590738</v>
      </c>
      <c r="K8" s="26">
        <v>-87.46065956616718</v>
      </c>
    </row>
    <row r="9" spans="1:11" ht="15" customHeight="1" x14ac:dyDescent="0.25">
      <c r="A9" s="24" t="s">
        <v>7</v>
      </c>
      <c r="B9" s="18">
        <v>16118.77</v>
      </c>
      <c r="C9" s="18">
        <v>67958.81</v>
      </c>
      <c r="D9" s="25">
        <f>B9/B15</f>
        <v>3.4565490967749965E-4</v>
      </c>
      <c r="E9" s="25">
        <f>C9/C15</f>
        <v>5.7865352195607303E-4</v>
      </c>
      <c r="F9" s="18">
        <v>16156.23</v>
      </c>
      <c r="G9" s="18">
        <v>42645.89</v>
      </c>
      <c r="H9" s="25">
        <f>F9/F15</f>
        <v>3.8231501560246825E-4</v>
      </c>
      <c r="I9" s="25">
        <f>G9/G15</f>
        <v>3.7279591950852795E-4</v>
      </c>
      <c r="J9" s="26">
        <v>0.23239986673920607</v>
      </c>
      <c r="K9" s="26">
        <v>-37.247444444656992</v>
      </c>
    </row>
    <row r="10" spans="1:11" ht="15" customHeight="1" x14ac:dyDescent="0.25">
      <c r="A10" s="24" t="s">
        <v>21</v>
      </c>
      <c r="B10" s="18"/>
      <c r="C10" s="18"/>
      <c r="D10" s="25">
        <f>B10/B15</f>
        <v>0</v>
      </c>
      <c r="E10" s="25">
        <f>C10/C15</f>
        <v>0</v>
      </c>
      <c r="F10" s="18">
        <v>5</v>
      </c>
      <c r="G10" s="18">
        <v>33.299999999999997</v>
      </c>
      <c r="H10" s="25">
        <f>F10/F15</f>
        <v>1.183181396905306E-7</v>
      </c>
      <c r="I10" s="25">
        <f>G10/G15</f>
        <v>2.9109731605165187E-7</v>
      </c>
      <c r="J10" s="26">
        <v>0</v>
      </c>
      <c r="K10" s="26">
        <v>0</v>
      </c>
    </row>
    <row r="11" spans="1:11" ht="15" customHeight="1" x14ac:dyDescent="0.25">
      <c r="A11" s="24" t="s">
        <v>2</v>
      </c>
      <c r="B11" s="18">
        <v>37980</v>
      </c>
      <c r="C11" s="18">
        <v>32889.07</v>
      </c>
      <c r="D11" s="25">
        <f>B11/B15</f>
        <v>8.1445255869718575E-4</v>
      </c>
      <c r="E11" s="25">
        <f>C11/C15</f>
        <v>2.8004281106982045E-4</v>
      </c>
      <c r="F11" s="18"/>
      <c r="G11" s="18"/>
      <c r="H11" s="25">
        <f>F11/F15</f>
        <v>0</v>
      </c>
      <c r="I11" s="25">
        <f>G11/G15</f>
        <v>0</v>
      </c>
      <c r="J11" s="26">
        <v>-100</v>
      </c>
      <c r="K11" s="26">
        <v>-100</v>
      </c>
    </row>
    <row r="12" spans="1:11" ht="15" customHeight="1" x14ac:dyDescent="0.25">
      <c r="A12" s="24" t="s">
        <v>3</v>
      </c>
      <c r="B12" s="18">
        <v>64840</v>
      </c>
      <c r="C12" s="18">
        <v>143066.31</v>
      </c>
      <c r="D12" s="25">
        <f>B12/B15</f>
        <v>1.3904450738790291E-3</v>
      </c>
      <c r="E12" s="25">
        <f>C12/C15</f>
        <v>1.218176483001385E-3</v>
      </c>
      <c r="F12" s="18"/>
      <c r="G12" s="18"/>
      <c r="H12" s="25">
        <f>F12/F15</f>
        <v>0</v>
      </c>
      <c r="I12" s="25">
        <f>G12/G15</f>
        <v>0</v>
      </c>
      <c r="J12" s="26">
        <v>-100</v>
      </c>
      <c r="K12" s="26">
        <v>-100</v>
      </c>
    </row>
    <row r="13" spans="1:11" ht="15" customHeight="1" x14ac:dyDescent="0.25">
      <c r="A13" s="27" t="s">
        <v>22</v>
      </c>
      <c r="B13" s="14">
        <f>SUM(B5:B12)</f>
        <v>993120.14000000013</v>
      </c>
      <c r="C13" s="14">
        <f>SUM(C5:C12)</f>
        <v>1608765.12</v>
      </c>
      <c r="D13" s="10">
        <f>B13/B15</f>
        <v>2.1296715089960699E-2</v>
      </c>
      <c r="E13" s="10">
        <f>C13/C15</f>
        <v>1.3698262266335809E-2</v>
      </c>
      <c r="F13" s="14">
        <f>SUM(F5:F12)</f>
        <v>659359.02999999991</v>
      </c>
      <c r="G13" s="14">
        <f>SUM(G5:G12)</f>
        <v>1306444.2899999998</v>
      </c>
      <c r="H13" s="10">
        <f>F13/F15</f>
        <v>1.5602826763550549E-2</v>
      </c>
      <c r="I13" s="10">
        <f>G13/G15</f>
        <v>1.1420493284985163E-2</v>
      </c>
      <c r="J13" s="28">
        <f t="shared" ref="J13:K15" si="0">(F13/B13-1)*100</f>
        <v>-33.607324688833742</v>
      </c>
      <c r="K13" s="28">
        <f t="shared" si="0"/>
        <v>-18.792104965577593</v>
      </c>
    </row>
    <row r="14" spans="1:11" ht="15" customHeight="1" x14ac:dyDescent="0.25">
      <c r="A14" s="16" t="s">
        <v>18</v>
      </c>
      <c r="B14" s="17">
        <f>B15-B13</f>
        <v>45639430.270000003</v>
      </c>
      <c r="C14" s="17">
        <f>C15-C13</f>
        <v>115834242.52</v>
      </c>
      <c r="D14" s="25">
        <f>B14/B15</f>
        <v>0.97870328491003933</v>
      </c>
      <c r="E14" s="25">
        <f>C14/C15</f>
        <v>0.98630173773366414</v>
      </c>
      <c r="F14" s="17">
        <f>F15-F13</f>
        <v>41599588.017999999</v>
      </c>
      <c r="G14" s="17">
        <f>G15-G13</f>
        <v>113088289.58</v>
      </c>
      <c r="H14" s="25">
        <f>F14/F15</f>
        <v>0.98439717323644937</v>
      </c>
      <c r="I14" s="25">
        <f>G14/G15</f>
        <v>0.98857950671501482</v>
      </c>
      <c r="J14" s="18">
        <f t="shared" si="0"/>
        <v>-8.8516491728765079</v>
      </c>
      <c r="K14" s="18">
        <f t="shared" si="0"/>
        <v>-2.3705882477073947</v>
      </c>
    </row>
    <row r="15" spans="1:11" ht="15" customHeight="1" x14ac:dyDescent="0.25">
      <c r="A15" s="7" t="s">
        <v>23</v>
      </c>
      <c r="B15" s="15">
        <v>46632550.410000004</v>
      </c>
      <c r="C15" s="15">
        <v>117443007.64</v>
      </c>
      <c r="D15" s="4">
        <f>B15/B15</f>
        <v>1</v>
      </c>
      <c r="E15" s="4">
        <f>C15/C15</f>
        <v>1</v>
      </c>
      <c r="F15" s="15">
        <v>42258947.048</v>
      </c>
      <c r="G15" s="15">
        <v>114394733.87</v>
      </c>
      <c r="H15" s="4">
        <f>F15/F15</f>
        <v>1</v>
      </c>
      <c r="I15" s="4">
        <f>G15/G15</f>
        <v>1</v>
      </c>
      <c r="J15" s="29">
        <f t="shared" si="0"/>
        <v>-9.3788637411993605</v>
      </c>
      <c r="K15" s="29">
        <f t="shared" si="0"/>
        <v>-2.5955344905197908</v>
      </c>
    </row>
    <row r="16" spans="1:11" ht="15" customHeight="1" x14ac:dyDescent="0.25">
      <c r="A16" s="30"/>
      <c r="B16" s="31"/>
      <c r="C16" s="31"/>
      <c r="D16" s="32"/>
      <c r="E16" s="32"/>
      <c r="F16" s="33"/>
      <c r="G16" s="34"/>
      <c r="H16" s="32"/>
      <c r="I16" s="32"/>
      <c r="J16" s="35"/>
      <c r="K16" s="35"/>
    </row>
    <row r="17" spans="1:1" x14ac:dyDescent="0.25">
      <c r="A17" s="21" t="s">
        <v>17</v>
      </c>
    </row>
  </sheetData>
  <mergeCells count="7">
    <mergeCell ref="A1:K1"/>
    <mergeCell ref="A2:K2"/>
    <mergeCell ref="A3:A4"/>
    <mergeCell ref="B3:E3"/>
    <mergeCell ref="F3:I3"/>
    <mergeCell ref="J3:J4"/>
    <mergeCell ref="K3:K4"/>
  </mergeCells>
  <pageMargins left="0.25" right="0.25" top="0.25" bottom="0.2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203E-59E8-4F85-8B56-6AB51D96E710}">
  <dimension ref="A1:K15"/>
  <sheetViews>
    <sheetView tabSelected="1" zoomScale="130" zoomScaleNormal="130" workbookViewId="0">
      <selection activeCell="E22" sqref="E22"/>
    </sheetView>
  </sheetViews>
  <sheetFormatPr defaultRowHeight="12.75" x14ac:dyDescent="0.25"/>
  <cols>
    <col min="1" max="1" width="49.7109375" style="21" bestFit="1" customWidth="1"/>
    <col min="2" max="2" width="12.7109375" style="21" bestFit="1" customWidth="1"/>
    <col min="3" max="3" width="11.7109375" style="21" bestFit="1" customWidth="1"/>
    <col min="4" max="4" width="12.7109375" style="21" bestFit="1" customWidth="1"/>
    <col min="5" max="5" width="11.7109375" style="21" bestFit="1" customWidth="1"/>
    <col min="6" max="6" width="12.7109375" style="21" bestFit="1" customWidth="1"/>
    <col min="7" max="7" width="11.7109375" style="21" bestFit="1" customWidth="1"/>
    <col min="8" max="8" width="12.7109375" style="21" bestFit="1" customWidth="1"/>
    <col min="9" max="9" width="11.7109375" style="21" bestFit="1" customWidth="1"/>
    <col min="10" max="11" width="8.85546875" style="21" bestFit="1" customWidth="1"/>
    <col min="12" max="16384" width="9.140625" style="21"/>
  </cols>
  <sheetData>
    <row r="1" spans="1:11" ht="1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5" customHeight="1" x14ac:dyDescent="0.25">
      <c r="A2" s="36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14.25" customHeight="1" x14ac:dyDescent="0.25">
      <c r="A3" s="48" t="s">
        <v>1</v>
      </c>
      <c r="B3" s="50" t="s">
        <v>26</v>
      </c>
      <c r="C3" s="51"/>
      <c r="D3" s="51"/>
      <c r="E3" s="52"/>
      <c r="F3" s="50" t="s">
        <v>27</v>
      </c>
      <c r="G3" s="51"/>
      <c r="H3" s="51"/>
      <c r="I3" s="52"/>
      <c r="J3" s="46" t="s">
        <v>8</v>
      </c>
      <c r="K3" s="46" t="s">
        <v>9</v>
      </c>
    </row>
    <row r="4" spans="1:11" ht="38.25" x14ac:dyDescent="0.25">
      <c r="A4" s="49"/>
      <c r="B4" s="1" t="s">
        <v>10</v>
      </c>
      <c r="C4" s="1" t="s">
        <v>11</v>
      </c>
      <c r="D4" s="1" t="s">
        <v>12</v>
      </c>
      <c r="E4" s="1" t="s">
        <v>13</v>
      </c>
      <c r="F4" s="1" t="s">
        <v>10</v>
      </c>
      <c r="G4" s="1" t="s">
        <v>11</v>
      </c>
      <c r="H4" s="1" t="s">
        <v>12</v>
      </c>
      <c r="I4" s="1" t="s">
        <v>13</v>
      </c>
      <c r="J4" s="47"/>
      <c r="K4" s="47"/>
    </row>
    <row r="5" spans="1:11" s="22" customFormat="1" x14ac:dyDescent="0.25">
      <c r="A5" s="2" t="s">
        <v>7</v>
      </c>
      <c r="B5" s="12">
        <v>51253.02</v>
      </c>
      <c r="C5" s="12">
        <v>387859.37</v>
      </c>
      <c r="D5" s="3">
        <f>B5/B13</f>
        <v>2.2372852661179353E-3</v>
      </c>
      <c r="E5" s="3">
        <f>C5/C13</f>
        <v>3.1714552914296067E-3</v>
      </c>
      <c r="F5" s="12">
        <v>40622.400000000001</v>
      </c>
      <c r="G5" s="12">
        <v>260668.28</v>
      </c>
      <c r="H5" s="3">
        <f>F5/F13</f>
        <v>6.3566716302474657E-3</v>
      </c>
      <c r="I5" s="3">
        <f>G5/G13</f>
        <v>6.8374685627786607E-3</v>
      </c>
      <c r="J5" s="5">
        <v>-20.741450942793218</v>
      </c>
      <c r="K5" s="5">
        <v>-32.793094569302269</v>
      </c>
    </row>
    <row r="6" spans="1:11" x14ac:dyDescent="0.25">
      <c r="A6" s="2" t="s">
        <v>2</v>
      </c>
      <c r="B6" s="12">
        <v>167997</v>
      </c>
      <c r="C6" s="12">
        <v>823022.04</v>
      </c>
      <c r="D6" s="3">
        <f>B6/B13</f>
        <v>7.3333671430876619E-3</v>
      </c>
      <c r="E6" s="3">
        <f>C6/C13</f>
        <v>6.729701034994178E-3</v>
      </c>
      <c r="F6" s="12">
        <v>48000</v>
      </c>
      <c r="G6" s="12">
        <v>204037.97</v>
      </c>
      <c r="H6" s="3">
        <f>F6/F13</f>
        <v>7.5111327310025591E-3</v>
      </c>
      <c r="I6" s="3">
        <f>G6/G13</f>
        <v>5.352025208008337E-3</v>
      </c>
      <c r="J6" s="5">
        <v>-71.428061215378847</v>
      </c>
      <c r="K6" s="5">
        <v>-75.208686999439294</v>
      </c>
    </row>
    <row r="7" spans="1:11" x14ac:dyDescent="0.25">
      <c r="A7" s="2" t="s">
        <v>3</v>
      </c>
      <c r="B7" s="12">
        <v>523707.9</v>
      </c>
      <c r="C7" s="12">
        <v>3056553.73</v>
      </c>
      <c r="D7" s="3">
        <f>B7/B13</f>
        <v>2.286077909983773E-2</v>
      </c>
      <c r="E7" s="3">
        <f>C7/C13</f>
        <v>2.4992882086482534E-2</v>
      </c>
      <c r="F7" s="12">
        <v>15561</v>
      </c>
      <c r="G7" s="12">
        <v>103472.4</v>
      </c>
      <c r="H7" s="3">
        <f>F7/F13</f>
        <v>2.4350153422318921E-3</v>
      </c>
      <c r="I7" s="3">
        <f>G7/G13</f>
        <v>2.7141364577050135E-3</v>
      </c>
      <c r="J7" s="5">
        <v>-97.028687174663588</v>
      </c>
      <c r="K7" s="5">
        <v>-96.614736427355396</v>
      </c>
    </row>
    <row r="8" spans="1:11" x14ac:dyDescent="0.25">
      <c r="A8" s="2" t="s">
        <v>4</v>
      </c>
      <c r="B8" s="12">
        <v>120444.09</v>
      </c>
      <c r="C8" s="12">
        <v>1139574.46</v>
      </c>
      <c r="D8" s="3">
        <f>B8/B13</f>
        <v>5.2575982439275297E-3</v>
      </c>
      <c r="E8" s="3">
        <f>C8/C13</f>
        <v>9.3180924084547371E-3</v>
      </c>
      <c r="F8" s="12"/>
      <c r="G8" s="12"/>
      <c r="H8" s="3">
        <f>F8/F13</f>
        <v>0</v>
      </c>
      <c r="I8" s="3">
        <f>G8/G13</f>
        <v>0</v>
      </c>
      <c r="J8" s="5">
        <v>-100</v>
      </c>
      <c r="K8" s="5">
        <v>-100</v>
      </c>
    </row>
    <row r="9" spans="1:11" x14ac:dyDescent="0.25">
      <c r="A9" s="2" t="s">
        <v>5</v>
      </c>
      <c r="B9" s="12">
        <v>1480860</v>
      </c>
      <c r="C9" s="12">
        <v>6513092.7000000002</v>
      </c>
      <c r="D9" s="3">
        <f>B9/B13</f>
        <v>6.4642166631027911E-2</v>
      </c>
      <c r="E9" s="3">
        <f>C9/C13</f>
        <v>5.3256370490640838E-2</v>
      </c>
      <c r="F9" s="12"/>
      <c r="G9" s="12"/>
      <c r="H9" s="3">
        <f>F9/F13</f>
        <v>0</v>
      </c>
      <c r="I9" s="3">
        <f>G9/G13</f>
        <v>0</v>
      </c>
      <c r="J9" s="5">
        <v>-100</v>
      </c>
      <c r="K9" s="5">
        <v>-100</v>
      </c>
    </row>
    <row r="10" spans="1:11" x14ac:dyDescent="0.25">
      <c r="A10" s="2" t="s">
        <v>6</v>
      </c>
      <c r="B10" s="13">
        <v>1833710</v>
      </c>
      <c r="C10" s="12">
        <v>8101916.5099999998</v>
      </c>
      <c r="D10" s="3">
        <f>B10/B13</f>
        <v>8.0044695226410445E-2</v>
      </c>
      <c r="E10" s="3">
        <f>C10/C13</f>
        <v>6.6247892854465251E-2</v>
      </c>
      <c r="F10" s="12"/>
      <c r="G10" s="12"/>
      <c r="H10" s="3">
        <f>F10/F13</f>
        <v>0</v>
      </c>
      <c r="I10" s="3">
        <f>G10/G13</f>
        <v>0</v>
      </c>
      <c r="J10" s="5">
        <v>-100</v>
      </c>
      <c r="K10" s="5">
        <v>-100</v>
      </c>
    </row>
    <row r="11" spans="1:11" x14ac:dyDescent="0.25">
      <c r="A11" s="9" t="s">
        <v>16</v>
      </c>
      <c r="B11" s="14">
        <f>SUM(B5:B10)</f>
        <v>4177972.01</v>
      </c>
      <c r="C11" s="14">
        <f>SUM(C5:C10)</f>
        <v>20022018.810000002</v>
      </c>
      <c r="D11" s="20">
        <f>B11/B13</f>
        <v>0.18237589161040921</v>
      </c>
      <c r="E11" s="20">
        <f>C11/C13</f>
        <v>0.16371639416646716</v>
      </c>
      <c r="F11" s="14">
        <f>SUM(F5:F10)</f>
        <v>104183.4</v>
      </c>
      <c r="G11" s="14">
        <f>SUM(G5:G10)</f>
        <v>568178.65</v>
      </c>
      <c r="H11" s="10">
        <f>F11/F13</f>
        <v>1.6302819703481915E-2</v>
      </c>
      <c r="I11" s="10">
        <f>G11/G13</f>
        <v>1.4903630228492011E-2</v>
      </c>
      <c r="J11" s="11">
        <f t="shared" ref="J11:K13" si="0">(F11/B11-1)*100</f>
        <v>-97.506364337754377</v>
      </c>
      <c r="K11" s="11">
        <f t="shared" si="0"/>
        <v>-97.162230964860427</v>
      </c>
    </row>
    <row r="12" spans="1:11" x14ac:dyDescent="0.25">
      <c r="A12" s="16" t="s">
        <v>18</v>
      </c>
      <c r="B12" s="17">
        <f>B13-B11</f>
        <v>18730604.189999998</v>
      </c>
      <c r="C12" s="17">
        <f>C13-C11</f>
        <v>102274950.36</v>
      </c>
      <c r="D12" s="19">
        <f>B12/B13</f>
        <v>0.81762410838959076</v>
      </c>
      <c r="E12" s="19">
        <f>C12/C13</f>
        <v>0.83628360583353289</v>
      </c>
      <c r="F12" s="17">
        <f>F13-F11</f>
        <v>6286330.75</v>
      </c>
      <c r="G12" s="17">
        <f>G13-G11</f>
        <v>37555328.259999998</v>
      </c>
      <c r="H12" s="19">
        <f>F12/F13</f>
        <v>0.98369718029651798</v>
      </c>
      <c r="I12" s="19">
        <f>G12/G13</f>
        <v>0.98509636977150805</v>
      </c>
      <c r="J12" s="18">
        <f t="shared" si="0"/>
        <v>-66.438184875231187</v>
      </c>
      <c r="K12" s="18">
        <f t="shared" si="0"/>
        <v>-63.280032766764371</v>
      </c>
    </row>
    <row r="13" spans="1:11" x14ac:dyDescent="0.25">
      <c r="A13" s="7" t="s">
        <v>14</v>
      </c>
      <c r="B13" s="15">
        <v>22908576.199999999</v>
      </c>
      <c r="C13" s="15">
        <v>122296969.17</v>
      </c>
      <c r="D13" s="4">
        <f>B13/B13</f>
        <v>1</v>
      </c>
      <c r="E13" s="4">
        <f>C13/C13</f>
        <v>1</v>
      </c>
      <c r="F13" s="15">
        <v>6390514.1500000004</v>
      </c>
      <c r="G13" s="15">
        <v>38123506.909999996</v>
      </c>
      <c r="H13" s="4">
        <f>F13/F13</f>
        <v>1</v>
      </c>
      <c r="I13" s="4">
        <f>G13/G13</f>
        <v>1</v>
      </c>
      <c r="J13" s="6">
        <f t="shared" si="0"/>
        <v>-72.104271805421064</v>
      </c>
      <c r="K13" s="6">
        <f t="shared" si="0"/>
        <v>-68.827104082190232</v>
      </c>
    </row>
    <row r="15" spans="1:11" x14ac:dyDescent="0.2">
      <c r="A15" s="8" t="s">
        <v>17</v>
      </c>
    </row>
  </sheetData>
  <autoFilter ref="A4:K4" xr:uid="{407D203E-59E8-4F85-8B56-6AB51D96E710}">
    <sortState xmlns:xlrd2="http://schemas.microsoft.com/office/spreadsheetml/2017/richdata2" ref="A6:K12">
      <sortCondition descending="1" ref="G4"/>
    </sortState>
  </autoFilter>
  <mergeCells count="7">
    <mergeCell ref="K3:K4"/>
    <mergeCell ref="A1:K1"/>
    <mergeCell ref="A2:K2"/>
    <mergeCell ref="A3:A4"/>
    <mergeCell ref="B3:E3"/>
    <mergeCell ref="F3:I3"/>
    <mergeCell ref="J3:J4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SOFRALIK ZEYTİN</vt:lpstr>
      <vt:lpstr>ZEYTİNYAĞI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2025-07-03T12:51:07Z</dcterms:created>
  <dcterms:modified xsi:type="dcterms:W3CDTF">2026-03-03T11:24:17Z</dcterms:modified>
</cp:coreProperties>
</file>