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eibsrv04.egebirlik.org.tr\Zeytin_Zeytinyagi\EZZİB-EFE\İSTATİSTİK\SEZONLUK İSTATİSTİK\2026\8 AĞUSTOS 2026\"/>
    </mc:Choice>
  </mc:AlternateContent>
  <xr:revisionPtr revIDLastSave="0" documentId="13_ncr:1_{1BDCAC70-B798-4A51-B7CB-E8EB1C0B7BC3}" xr6:coauthVersionLast="47" xr6:coauthVersionMax="47" xr10:uidLastSave="{00000000-0000-0000-0000-000000000000}"/>
  <bookViews>
    <workbookView xWindow="-120" yWindow="-120" windowWidth="29040" windowHeight="15720" xr2:uid="{3149B5C0-5823-4251-A017-82FBF75CC68C}"/>
  </bookViews>
  <sheets>
    <sheet name="SOFRALIK ZEYTİN" sheetId="2" r:id="rId1"/>
    <sheet name="ZEYTİNYAĞI" sheetId="1" r:id="rId2"/>
  </sheets>
  <externalReferences>
    <externalReference r:id="rId3"/>
  </externalReferences>
  <definedNames>
    <definedName name="__bookmark_1" localSheetId="0">TG IHRACAT ULKE GRUP+[1]ULKE!$A$4:$H$12</definedName>
    <definedName name="__bookmark_1">TG IHRACAT ULKE GRUP+[1]ULKE!$A$4:$H$11</definedName>
    <definedName name="_xlnm._FilterDatabase" localSheetId="0" hidden="1">'SOFRALIK ZEYTİN'!$A$4:$K$4</definedName>
    <definedName name="_xlnm._FilterDatabase" localSheetId="1" hidden="1">ZEYTİNYAĞI!$A$4:$K$4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F13" i="2"/>
  <c r="D5" i="1" l="1"/>
  <c r="D6" i="1"/>
  <c r="D7" i="1"/>
  <c r="D8" i="1"/>
  <c r="D9" i="1"/>
  <c r="D10" i="1"/>
  <c r="F11" i="1"/>
  <c r="F12" i="1" s="1"/>
  <c r="B11" i="1"/>
  <c r="B12" i="1" s="1"/>
  <c r="C11" i="1"/>
  <c r="C12" i="1" s="1"/>
  <c r="G11" i="1"/>
  <c r="G12" i="1" s="1"/>
  <c r="D5" i="2" l="1"/>
  <c r="E5" i="2"/>
  <c r="D6" i="2"/>
  <c r="E6" i="2"/>
  <c r="D7" i="2"/>
  <c r="E7" i="2"/>
  <c r="D8" i="2"/>
  <c r="E8" i="2"/>
  <c r="D9" i="2"/>
  <c r="E9" i="2"/>
  <c r="D10" i="2"/>
  <c r="E10" i="2"/>
  <c r="D11" i="2"/>
  <c r="E11" i="2"/>
  <c r="D12" i="2"/>
  <c r="E12" i="2"/>
  <c r="I15" i="2"/>
  <c r="H15" i="2"/>
  <c r="G14" i="2"/>
  <c r="C13" i="2"/>
  <c r="B13" i="2"/>
  <c r="I12" i="2"/>
  <c r="H12" i="2"/>
  <c r="I11" i="2"/>
  <c r="H11" i="2"/>
  <c r="I10" i="2"/>
  <c r="H10" i="2"/>
  <c r="I9" i="2"/>
  <c r="H9" i="2"/>
  <c r="I8" i="2"/>
  <c r="H8" i="2"/>
  <c r="I7" i="2"/>
  <c r="H7" i="2"/>
  <c r="I6" i="2"/>
  <c r="H6" i="2"/>
  <c r="I5" i="2"/>
  <c r="H5" i="2"/>
  <c r="K13" i="2" l="1"/>
  <c r="J13" i="2"/>
  <c r="I14" i="2"/>
  <c r="H13" i="2"/>
  <c r="F14" i="2"/>
  <c r="I13" i="2"/>
  <c r="H14" i="2" l="1"/>
  <c r="J13" i="1"/>
  <c r="E5" i="1"/>
  <c r="E6" i="1"/>
  <c r="E7" i="1"/>
  <c r="E8" i="1"/>
  <c r="E9" i="1"/>
  <c r="E10" i="1"/>
  <c r="D12" i="1"/>
  <c r="E12" i="1"/>
  <c r="I11" i="1"/>
  <c r="H11" i="1"/>
  <c r="K13" i="1"/>
  <c r="I13" i="1"/>
  <c r="H13" i="1"/>
  <c r="I5" i="1"/>
  <c r="H5" i="1"/>
  <c r="I10" i="1"/>
  <c r="H10" i="1"/>
  <c r="I9" i="1"/>
  <c r="H9" i="1"/>
  <c r="I8" i="1"/>
  <c r="H8" i="1"/>
  <c r="I6" i="1"/>
  <c r="H6" i="1"/>
  <c r="I7" i="1"/>
  <c r="H7" i="1"/>
  <c r="E13" i="1"/>
  <c r="D13" i="1"/>
  <c r="J11" i="1" l="1"/>
  <c r="K11" i="1"/>
  <c r="J12" i="1"/>
  <c r="I12" i="1"/>
  <c r="E11" i="1"/>
  <c r="D11" i="1"/>
  <c r="K12" i="1" l="1"/>
  <c r="H12" i="1"/>
  <c r="D13" i="2"/>
  <c r="D15" i="2"/>
  <c r="J15" i="2"/>
  <c r="E13" i="2"/>
  <c r="E15" i="2"/>
  <c r="K15" i="2"/>
  <c r="C14" i="2"/>
  <c r="K14" i="2" s="1"/>
  <c r="B14" i="2"/>
  <c r="J14" i="2" s="1"/>
  <c r="D14" i="2" l="1"/>
  <c r="E14" i="2"/>
</calcChain>
</file>

<file path=xl/sharedStrings.xml><?xml version="1.0" encoding="utf-8"?>
<sst xmlns="http://schemas.openxmlformats.org/spreadsheetml/2006/main" count="52" uniqueCount="28">
  <si>
    <t>TÜRKİYE GENELİ RAPOR ÜLKE GRUPLARI</t>
  </si>
  <si>
    <t>ÜLKE ADI</t>
  </si>
  <si>
    <t>FAS</t>
  </si>
  <si>
    <t>MISIR</t>
  </si>
  <si>
    <t>YUNANİSTAN</t>
  </si>
  <si>
    <t>İSPANYA</t>
  </si>
  <si>
    <t>İTALYA</t>
  </si>
  <si>
    <t>SURİYE</t>
  </si>
  <si>
    <t>MİKTAR 
DEĞİŞİM 
(%)</t>
  </si>
  <si>
    <t>TUTAR 
DEĞİŞİM 
(%)</t>
  </si>
  <si>
    <t>MİKTAR 
(KG)</t>
  </si>
  <si>
    <t>TUTAR 
($)</t>
  </si>
  <si>
    <t>MİKTAR 
PAY
(%)</t>
  </si>
  <si>
    <t>TUTAR 
PAY
(%)</t>
  </si>
  <si>
    <t>ZEYTİNYAĞI TOPLAM İHRACAT</t>
  </si>
  <si>
    <t>ÜRETİCİ ÜLKELER BAZINDA TÜRKİYE GENELİ ZEYTİNYAĞI İHRACAT RAPORU</t>
  </si>
  <si>
    <t>ÜRETİCİ ÜLKELERE YAPILAN ZEYTİNYAĞI İHRACATI</t>
  </si>
  <si>
    <t>*100 Bin ton ve üzeri üretim yapan ülkeler esas alınmıştır.</t>
  </si>
  <si>
    <t>DİĞER ÜLKELER</t>
  </si>
  <si>
    <t>ÜRETİCİ ÜLKELER BAZINDA TÜRKİYE GENELİ SOFRALIK ZEYTİN İHRACAT RAPORU</t>
  </si>
  <si>
    <t>İRAN (İSLAM CUM.)</t>
  </si>
  <si>
    <t>PERU</t>
  </si>
  <si>
    <t>ÜRETİCİ ÜLKELERE YAPILAN SOFRALIK ZEYTİN İHRACATI</t>
  </si>
  <si>
    <t>SOFRALIK ZEYTİN TOPLAM İHRACAT</t>
  </si>
  <si>
    <t>01.10.2024 - 31.07.2025</t>
  </si>
  <si>
    <t>01.10.2025 - 31.07.2026</t>
  </si>
  <si>
    <t>01.11.2024 - 31.07.2025</t>
  </si>
  <si>
    <t>01.11.2025 - 31.07.2026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</si>
</sst>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0.0%"/>
  </numFmts>
  <fonts count="23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8"/>
      <color theme="3"/>
      <name val="Aptos Display"/>
      <family val="2"/>
      <charset val="162"/>
      <scheme val="major"/>
    </font>
    <font>
      <b/>
      <sz val="15"/>
      <color theme="3"/>
      <name val="Aptos Narrow"/>
      <family val="2"/>
      <charset val="162"/>
      <scheme val="minor"/>
    </font>
    <font>
      <b/>
      <sz val="13"/>
      <color theme="3"/>
      <name val="Aptos Narrow"/>
      <family val="2"/>
      <charset val="162"/>
      <scheme val="minor"/>
    </font>
    <font>
      <b/>
      <sz val="11"/>
      <color theme="3"/>
      <name val="Aptos Narrow"/>
      <family val="2"/>
      <charset val="162"/>
      <scheme val="minor"/>
    </font>
    <font>
      <sz val="11"/>
      <color rgb="FF006100"/>
      <name val="Aptos Narrow"/>
      <family val="2"/>
      <charset val="162"/>
      <scheme val="minor"/>
    </font>
    <font>
      <sz val="11"/>
      <color rgb="FF9C0006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rgb="FF3F3F76"/>
      <name val="Aptos Narrow"/>
      <family val="2"/>
      <charset val="162"/>
      <scheme val="minor"/>
    </font>
    <font>
      <b/>
      <sz val="11"/>
      <color rgb="FF3F3F3F"/>
      <name val="Aptos Narrow"/>
      <family val="2"/>
      <charset val="162"/>
      <scheme val="minor"/>
    </font>
    <font>
      <b/>
      <sz val="11"/>
      <color rgb="FFFA7D00"/>
      <name val="Aptos Narrow"/>
      <family val="2"/>
      <charset val="162"/>
      <scheme val="minor"/>
    </font>
    <font>
      <sz val="11"/>
      <color rgb="FFFA7D00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i/>
      <sz val="11"/>
      <color rgb="FF7F7F7F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10"/>
      <color indexed="12"/>
      <name val="Arial"/>
      <family val="2"/>
      <charset val="162"/>
    </font>
    <font>
      <b/>
      <sz val="12"/>
      <color indexed="8"/>
      <name val="Times"/>
      <family val="1"/>
    </font>
    <font>
      <sz val="12"/>
      <color theme="1"/>
      <name val="Times"/>
      <family val="1"/>
    </font>
    <font>
      <b/>
      <sz val="12"/>
      <color theme="1"/>
      <name val="Times"/>
      <family val="1"/>
    </font>
    <font>
      <sz val="12"/>
      <color indexed="8"/>
      <name val="Times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3">
    <xf numFmtId="0" fontId="0" fillId="0" borderId="0" xfId="0"/>
    <xf numFmtId="0" fontId="20" fillId="0" borderId="0" xfId="0" applyFont="1" applyAlignment="1">
      <alignment vertical="center"/>
    </xf>
    <xf numFmtId="3" fontId="19" fillId="34" borderId="10" xfId="0" applyNumberFormat="1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left" vertical="center"/>
    </xf>
    <xf numFmtId="3" fontId="22" fillId="34" borderId="10" xfId="0" applyNumberFormat="1" applyFont="1" applyFill="1" applyBorder="1" applyAlignment="1">
      <alignment horizontal="center" vertical="center"/>
    </xf>
    <xf numFmtId="165" fontId="20" fillId="34" borderId="10" xfId="1" applyNumberFormat="1" applyFont="1" applyFill="1" applyBorder="1" applyAlignment="1">
      <alignment horizontal="center" vertical="center"/>
    </xf>
    <xf numFmtId="164" fontId="22" fillId="34" borderId="10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34" borderId="10" xfId="0" applyFont="1" applyFill="1" applyBorder="1" applyAlignment="1">
      <alignment horizontal="center" vertical="center"/>
    </xf>
    <xf numFmtId="0" fontId="19" fillId="35" borderId="10" xfId="0" applyFont="1" applyFill="1" applyBorder="1" applyAlignment="1">
      <alignment vertical="center"/>
    </xf>
    <xf numFmtId="3" fontId="19" fillId="35" borderId="10" xfId="0" applyNumberFormat="1" applyFont="1" applyFill="1" applyBorder="1" applyAlignment="1">
      <alignment horizontal="center" vertical="center" wrapText="1"/>
    </xf>
    <xf numFmtId="9" fontId="21" fillId="35" borderId="10" xfId="1" applyFont="1" applyFill="1" applyBorder="1" applyAlignment="1">
      <alignment horizontal="center" vertical="center"/>
    </xf>
    <xf numFmtId="165" fontId="21" fillId="35" borderId="10" xfId="1" applyNumberFormat="1" applyFont="1" applyFill="1" applyBorder="1" applyAlignment="1">
      <alignment horizontal="center" vertical="center"/>
    </xf>
    <xf numFmtId="164" fontId="19" fillId="35" borderId="10" xfId="0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vertical="center" wrapText="1"/>
    </xf>
    <xf numFmtId="3" fontId="22" fillId="0" borderId="10" xfId="0" applyNumberFormat="1" applyFont="1" applyBorder="1" applyAlignment="1">
      <alignment horizontal="center" vertical="center" wrapText="1"/>
    </xf>
    <xf numFmtId="9" fontId="20" fillId="0" borderId="10" xfId="1" applyFont="1" applyFill="1" applyBorder="1" applyAlignment="1">
      <alignment horizontal="center" vertical="center"/>
    </xf>
    <xf numFmtId="3" fontId="22" fillId="0" borderId="10" xfId="0" applyNumberFormat="1" applyFont="1" applyBorder="1" applyAlignment="1">
      <alignment horizontal="center" vertical="center"/>
    </xf>
    <xf numFmtId="0" fontId="21" fillId="33" borderId="10" xfId="0" applyFont="1" applyFill="1" applyBorder="1" applyAlignment="1">
      <alignment vertical="center"/>
    </xf>
    <xf numFmtId="3" fontId="21" fillId="33" borderId="10" xfId="0" applyNumberFormat="1" applyFont="1" applyFill="1" applyBorder="1" applyAlignment="1">
      <alignment horizontal="center" vertical="center"/>
    </xf>
    <xf numFmtId="9" fontId="21" fillId="33" borderId="10" xfId="1" applyFont="1" applyFill="1" applyBorder="1" applyAlignment="1">
      <alignment horizontal="center" vertical="center"/>
    </xf>
    <xf numFmtId="3" fontId="19" fillId="33" borderId="10" xfId="0" applyNumberFormat="1" applyFont="1" applyFill="1" applyBorder="1" applyAlignment="1">
      <alignment horizontal="center" vertical="center"/>
    </xf>
    <xf numFmtId="0" fontId="20" fillId="0" borderId="0" xfId="0" applyFont="1"/>
    <xf numFmtId="3" fontId="19" fillId="0" borderId="10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/>
    </xf>
    <xf numFmtId="165" fontId="20" fillId="0" borderId="10" xfId="1" applyNumberFormat="1" applyFont="1" applyFill="1" applyBorder="1" applyAlignment="1">
      <alignment horizontal="center" vertical="center"/>
    </xf>
    <xf numFmtId="164" fontId="22" fillId="0" borderId="10" xfId="0" applyNumberFormat="1" applyFont="1" applyBorder="1" applyAlignment="1">
      <alignment horizontal="center" vertical="center"/>
    </xf>
    <xf numFmtId="0" fontId="19" fillId="35" borderId="10" xfId="0" applyFont="1" applyFill="1" applyBorder="1" applyAlignment="1">
      <alignment vertical="center" wrapText="1"/>
    </xf>
    <xf numFmtId="1" fontId="21" fillId="35" borderId="10" xfId="0" applyNumberFormat="1" applyFont="1" applyFill="1" applyBorder="1" applyAlignment="1">
      <alignment horizontal="center" vertical="center"/>
    </xf>
    <xf numFmtId="1" fontId="21" fillId="33" borderId="1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165" fontId="20" fillId="0" borderId="0" xfId="1" applyNumberFormat="1" applyFont="1" applyFill="1" applyBorder="1" applyAlignment="1">
      <alignment horizontal="center" vertical="center"/>
    </xf>
    <xf numFmtId="3" fontId="22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3" fontId="19" fillId="34" borderId="14" xfId="0" applyNumberFormat="1" applyFont="1" applyFill="1" applyBorder="1" applyAlignment="1">
      <alignment horizontal="center" vertical="center" wrapText="1"/>
    </xf>
    <xf numFmtId="3" fontId="19" fillId="34" borderId="15" xfId="0" applyNumberFormat="1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left" vertical="center" wrapText="1"/>
    </xf>
    <xf numFmtId="0" fontId="19" fillId="34" borderId="15" xfId="0" applyFont="1" applyFill="1" applyBorder="1" applyAlignment="1">
      <alignment horizontal="left" vertical="center" wrapText="1"/>
    </xf>
    <xf numFmtId="0" fontId="21" fillId="34" borderId="1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/>
    </xf>
    <xf numFmtId="0" fontId="21" fillId="34" borderId="13" xfId="0" applyFont="1" applyFill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center" vertical="center" wrapText="1"/>
    </xf>
  </cellXfs>
  <cellStyles count="44">
    <cellStyle name="%20 - Vurgu1" xfId="20" builtinId="30" customBuiltin="1"/>
    <cellStyle name="%20 - Vurgu2" xfId="24" builtinId="34" customBuiltin="1"/>
    <cellStyle name="%20 - Vurgu3" xfId="28" builtinId="38" customBuiltin="1"/>
    <cellStyle name="%20 - Vurgu4" xfId="32" builtinId="42" customBuiltin="1"/>
    <cellStyle name="%20 - Vurgu5" xfId="36" builtinId="46" customBuiltin="1"/>
    <cellStyle name="%20 - Vurgu6" xfId="40" builtinId="50" customBuiltin="1"/>
    <cellStyle name="%40 - Vurgu1" xfId="21" builtinId="31" customBuiltin="1"/>
    <cellStyle name="%40 - Vurgu2" xfId="25" builtinId="35" customBuiltin="1"/>
    <cellStyle name="%40 - Vurgu3" xfId="29" builtinId="39" customBuiltin="1"/>
    <cellStyle name="%40 - Vurgu4" xfId="33" builtinId="43" customBuiltin="1"/>
    <cellStyle name="%40 - Vurgu5" xfId="37" builtinId="47" customBuiltin="1"/>
    <cellStyle name="%40 - Vurgu6" xfId="41" builtinId="51" customBuiltin="1"/>
    <cellStyle name="%60 - Vurgu1" xfId="22" builtinId="32" customBuiltin="1"/>
    <cellStyle name="%60 - Vurgu2" xfId="26" builtinId="36" customBuiltin="1"/>
    <cellStyle name="%60 - Vurgu3" xfId="30" builtinId="40" customBuiltin="1"/>
    <cellStyle name="%60 - Vurgu4" xfId="34" builtinId="44" customBuiltin="1"/>
    <cellStyle name="%60 - Vurgu5" xfId="38" builtinId="48" customBuiltin="1"/>
    <cellStyle name="%60 - Vurgu6" xfId="42" builtinId="52" customBuiltin="1"/>
    <cellStyle name="Açıklama Metni" xfId="17" builtinId="53" customBuiltin="1"/>
    <cellStyle name="Ana Başlık" xfId="2" builtinId="15" customBuiltin="1"/>
    <cellStyle name="Bağlı Hücre" xfId="13" builtinId="24" customBuiltin="1"/>
    <cellStyle name="Başlık 1" xfId="3" builtinId="16" customBuiltin="1"/>
    <cellStyle name="Başlık 2" xfId="4" builtinId="17" customBuiltin="1"/>
    <cellStyle name="Başlık 3" xfId="5" builtinId="18" customBuiltin="1"/>
    <cellStyle name="Başlık 4" xfId="6" builtinId="19" customBuiltin="1"/>
    <cellStyle name="Çıkış" xfId="11" builtinId="21" customBuiltin="1"/>
    <cellStyle name="Giriş" xfId="10" builtinId="20" customBuiltin="1"/>
    <cellStyle name="Hesaplama" xfId="12" builtinId="22" customBuiltin="1"/>
    <cellStyle name="Hyperlink" xfId="43" xr:uid="{1F581026-3A08-4890-BF9C-51EA008FA4FC}"/>
    <cellStyle name="İşaretli Hücre" xfId="14" builtinId="23" customBuiltin="1"/>
    <cellStyle name="İyi" xfId="7" builtinId="26" customBuiltin="1"/>
    <cellStyle name="Kötü" xfId="8" builtinId="27" customBuiltin="1"/>
    <cellStyle name="Normal" xfId="0" builtinId="0"/>
    <cellStyle name="Not" xfId="16" builtinId="10" customBuiltin="1"/>
    <cellStyle name="Nötr" xfId="9" builtinId="28" customBuiltin="1"/>
    <cellStyle name="Toplam" xfId="18" builtinId="25" customBuiltin="1"/>
    <cellStyle name="Uyarı Metni" xfId="15" builtinId="11" customBuiltin="1"/>
    <cellStyle name="Vurgu1" xfId="19" builtinId="29" customBuiltin="1"/>
    <cellStyle name="Vurgu2" xfId="23" builtinId="33" customBuiltin="1"/>
    <cellStyle name="Vurgu3" xfId="27" builtinId="37" customBuiltin="1"/>
    <cellStyle name="Vurgu4" xfId="31" builtinId="41" customBuiltin="1"/>
    <cellStyle name="Vurgu5" xfId="35" builtinId="45" customBuiltin="1"/>
    <cellStyle name="Vurgu6" xfId="39" builtinId="49" customBuiltin="1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ULK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LK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08C74-5C21-4924-8E50-305F39ED2B73}">
  <dimension ref="A1:K17"/>
  <sheetViews>
    <sheetView tabSelected="1" zoomScale="130" zoomScaleNormal="130" workbookViewId="0">
      <selection activeCell="I23" sqref="I23"/>
    </sheetView>
  </sheetViews>
  <sheetFormatPr defaultRowHeight="15.75" x14ac:dyDescent="0.25"/>
  <cols>
    <col min="1" max="1" width="56.7109375" style="1" customWidth="1"/>
    <col min="2" max="2" width="11.85546875" style="1" bestFit="1" customWidth="1"/>
    <col min="3" max="3" width="13" style="1" bestFit="1" customWidth="1"/>
    <col min="4" max="4" width="10.7109375" style="1" bestFit="1" customWidth="1"/>
    <col min="5" max="6" width="11.85546875" style="1" bestFit="1" customWidth="1"/>
    <col min="7" max="7" width="13" style="1" bestFit="1" customWidth="1"/>
    <col min="8" max="8" width="8.42578125" style="1" bestFit="1" customWidth="1"/>
    <col min="9" max="9" width="8.7109375" style="1" bestFit="1" customWidth="1"/>
    <col min="10" max="10" width="12.140625" style="1" customWidth="1"/>
    <col min="11" max="11" width="11.28515625" style="1" customWidth="1"/>
    <col min="12" max="16384" width="9.140625" style="1"/>
  </cols>
  <sheetData>
    <row r="1" spans="1:11" ht="15" customHeight="1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40"/>
    </row>
    <row r="2" spans="1:11" ht="15.75" customHeight="1" x14ac:dyDescent="0.25">
      <c r="A2" s="38" t="s">
        <v>19</v>
      </c>
      <c r="B2" s="39"/>
      <c r="C2" s="39"/>
      <c r="D2" s="39"/>
      <c r="E2" s="39"/>
      <c r="F2" s="39"/>
      <c r="G2" s="39"/>
      <c r="H2" s="39"/>
      <c r="I2" s="39"/>
      <c r="J2" s="39"/>
      <c r="K2" s="40"/>
    </row>
    <row r="3" spans="1:11" ht="15.75" customHeight="1" x14ac:dyDescent="0.25">
      <c r="A3" s="46" t="s">
        <v>1</v>
      </c>
      <c r="B3" s="48" t="s">
        <v>24</v>
      </c>
      <c r="C3" s="49"/>
      <c r="D3" s="49"/>
      <c r="E3" s="50"/>
      <c r="F3" s="48" t="s">
        <v>25</v>
      </c>
      <c r="G3" s="49"/>
      <c r="H3" s="49"/>
      <c r="I3" s="50"/>
      <c r="J3" s="51" t="s">
        <v>8</v>
      </c>
      <c r="K3" s="51" t="s">
        <v>9</v>
      </c>
    </row>
    <row r="4" spans="1:11" ht="45.75" customHeight="1" x14ac:dyDescent="0.25">
      <c r="A4" s="47"/>
      <c r="B4" s="23" t="s">
        <v>10</v>
      </c>
      <c r="C4" s="23" t="s">
        <v>11</v>
      </c>
      <c r="D4" s="23" t="s">
        <v>12</v>
      </c>
      <c r="E4" s="23" t="s">
        <v>13</v>
      </c>
      <c r="F4" s="23" t="s">
        <v>10</v>
      </c>
      <c r="G4" s="23" t="s">
        <v>11</v>
      </c>
      <c r="H4" s="23" t="s">
        <v>12</v>
      </c>
      <c r="I4" s="23" t="s">
        <v>13</v>
      </c>
      <c r="J4" s="52"/>
      <c r="K4" s="52"/>
    </row>
    <row r="5" spans="1:11" ht="15" customHeight="1" x14ac:dyDescent="0.25">
      <c r="A5" s="24" t="s">
        <v>20</v>
      </c>
      <c r="B5" s="17">
        <v>242418.14</v>
      </c>
      <c r="C5" s="17">
        <v>624792.71</v>
      </c>
      <c r="D5" s="25">
        <f>B5/B15</f>
        <v>2.8389041195524458E-3</v>
      </c>
      <c r="E5" s="25">
        <f>C5/C15</f>
        <v>2.8805309078688964E-3</v>
      </c>
      <c r="F5" s="17">
        <v>464632.69</v>
      </c>
      <c r="G5" s="17">
        <v>1186537.53</v>
      </c>
      <c r="H5" s="25">
        <f>F5/F15</f>
        <v>6.0492186340444839E-3</v>
      </c>
      <c r="I5" s="25">
        <f>G5/G15</f>
        <v>5.7437233532129277E-3</v>
      </c>
      <c r="J5" s="26">
        <v>91.665809332585425</v>
      </c>
      <c r="K5" s="26">
        <v>89.908990775516585</v>
      </c>
    </row>
    <row r="6" spans="1:11" ht="15" customHeight="1" x14ac:dyDescent="0.25">
      <c r="A6" s="24" t="s">
        <v>7</v>
      </c>
      <c r="B6" s="17">
        <v>56256.587</v>
      </c>
      <c r="C6" s="17">
        <v>156601.15</v>
      </c>
      <c r="D6" s="25">
        <f>B6/B15</f>
        <v>6.5880819226754464E-4</v>
      </c>
      <c r="E6" s="25">
        <f>C6/C15</f>
        <v>7.2199058273713409E-4</v>
      </c>
      <c r="F6" s="17">
        <v>373090.14</v>
      </c>
      <c r="G6" s="17">
        <v>562751.88</v>
      </c>
      <c r="H6" s="25">
        <f>F6/F15</f>
        <v>4.8573935404034214E-3</v>
      </c>
      <c r="I6" s="25">
        <f>G6/G15</f>
        <v>2.7241372763156333E-3</v>
      </c>
      <c r="J6" s="26">
        <v>563.19369854413674</v>
      </c>
      <c r="K6" s="26">
        <v>259.35360627939195</v>
      </c>
    </row>
    <row r="7" spans="1:11" ht="15" customHeight="1" x14ac:dyDescent="0.25">
      <c r="A7" s="24" t="s">
        <v>5</v>
      </c>
      <c r="B7" s="17">
        <v>873953.2</v>
      </c>
      <c r="C7" s="17">
        <v>1067225.72</v>
      </c>
      <c r="D7" s="25">
        <f>B7/B15</f>
        <v>1.0234668658772988E-2</v>
      </c>
      <c r="E7" s="25">
        <f>C7/C15</f>
        <v>4.9203145666226432E-3</v>
      </c>
      <c r="F7" s="17">
        <v>272128.8</v>
      </c>
      <c r="G7" s="17">
        <v>340932.65</v>
      </c>
      <c r="H7" s="25">
        <f>F7/F15</f>
        <v>3.5429418619257387E-3</v>
      </c>
      <c r="I7" s="25">
        <f>G7/G15</f>
        <v>1.6503673707461825E-3</v>
      </c>
      <c r="J7" s="26">
        <v>-68.862314366490097</v>
      </c>
      <c r="K7" s="26">
        <v>-68.054307199417948</v>
      </c>
    </row>
    <row r="8" spans="1:11" ht="15" customHeight="1" x14ac:dyDescent="0.25">
      <c r="A8" s="24" t="s">
        <v>6</v>
      </c>
      <c r="B8" s="17">
        <v>394325.94</v>
      </c>
      <c r="C8" s="17">
        <v>762031.26</v>
      </c>
      <c r="D8" s="25">
        <f>B8/B15</f>
        <v>4.6178620771217477E-3</v>
      </c>
      <c r="E8" s="25">
        <f>C8/C15</f>
        <v>3.5132525749096517E-3</v>
      </c>
      <c r="F8" s="17">
        <v>193358.85</v>
      </c>
      <c r="G8" s="17">
        <v>331878.18</v>
      </c>
      <c r="H8" s="25">
        <f>F8/F15</f>
        <v>2.5174078011545257E-3</v>
      </c>
      <c r="I8" s="25">
        <f>G8/G15</f>
        <v>1.6065370076307687E-3</v>
      </c>
      <c r="J8" s="26">
        <v>-50.964714621614796</v>
      </c>
      <c r="K8" s="26">
        <v>-56.448219722639728</v>
      </c>
    </row>
    <row r="9" spans="1:11" ht="15" customHeight="1" x14ac:dyDescent="0.25">
      <c r="A9" s="24" t="s">
        <v>4</v>
      </c>
      <c r="B9" s="17">
        <v>252024.46</v>
      </c>
      <c r="C9" s="17">
        <v>575084.99</v>
      </c>
      <c r="D9" s="25">
        <f>B9/B15</f>
        <v>2.9514015647590587E-3</v>
      </c>
      <c r="E9" s="25">
        <f>C9/C15</f>
        <v>2.6513595018521829E-3</v>
      </c>
      <c r="F9" s="17">
        <v>57389.96</v>
      </c>
      <c r="G9" s="17">
        <v>135717.23000000001</v>
      </c>
      <c r="H9" s="25">
        <f>F9/F15</f>
        <v>7.4718034893125483E-4</v>
      </c>
      <c r="I9" s="25">
        <f>G9/G15</f>
        <v>6.5697224375563593E-4</v>
      </c>
      <c r="J9" s="26">
        <v>-77.228416638607229</v>
      </c>
      <c r="K9" s="26">
        <v>-76.400491690802085</v>
      </c>
    </row>
    <row r="10" spans="1:11" ht="15" customHeight="1" x14ac:dyDescent="0.25">
      <c r="A10" s="24" t="s">
        <v>3</v>
      </c>
      <c r="B10" s="17">
        <v>75782</v>
      </c>
      <c r="C10" s="17">
        <v>171527.04000000001</v>
      </c>
      <c r="D10" s="25">
        <f>B10/B15</f>
        <v>8.8746589668546854E-4</v>
      </c>
      <c r="E10" s="25">
        <f>C10/C15</f>
        <v>7.9080458582057487E-4</v>
      </c>
      <c r="F10" s="17">
        <v>29050</v>
      </c>
      <c r="G10" s="17">
        <v>118514.91</v>
      </c>
      <c r="H10" s="25">
        <f>F10/F15</f>
        <v>3.7821230641131223E-4</v>
      </c>
      <c r="I10" s="25">
        <f>G10/G15</f>
        <v>5.7370023202799861E-4</v>
      </c>
      <c r="J10" s="26">
        <v>-61.666358765933865</v>
      </c>
      <c r="K10" s="26">
        <v>-30.905990099286967</v>
      </c>
    </row>
    <row r="11" spans="1:11" ht="15" customHeight="1" x14ac:dyDescent="0.25">
      <c r="A11" s="24" t="s">
        <v>21</v>
      </c>
      <c r="B11" s="17"/>
      <c r="C11" s="17"/>
      <c r="D11" s="25">
        <f>B11/B15</f>
        <v>0</v>
      </c>
      <c r="E11" s="25">
        <f>C11/C15</f>
        <v>0</v>
      </c>
      <c r="F11" s="17">
        <v>5</v>
      </c>
      <c r="G11" s="17">
        <v>33.299999999999997</v>
      </c>
      <c r="H11" s="25">
        <f>F11/F15</f>
        <v>6.5096782514855815E-8</v>
      </c>
      <c r="I11" s="25">
        <f>G11/G15</f>
        <v>1.611967450047623E-7</v>
      </c>
      <c r="J11" s="26">
        <v>0</v>
      </c>
      <c r="K11" s="26">
        <v>0</v>
      </c>
    </row>
    <row r="12" spans="1:11" ht="15" customHeight="1" x14ac:dyDescent="0.25">
      <c r="A12" s="24" t="s">
        <v>2</v>
      </c>
      <c r="B12" s="17">
        <v>37980</v>
      </c>
      <c r="C12" s="17">
        <v>32889.07</v>
      </c>
      <c r="D12" s="25">
        <f>B12/B15</f>
        <v>4.447752072538874E-4</v>
      </c>
      <c r="E12" s="25">
        <f>C12/C15</f>
        <v>1.5163106283052453E-4</v>
      </c>
      <c r="F12" s="17"/>
      <c r="G12" s="17"/>
      <c r="H12" s="25">
        <f>F12/F15</f>
        <v>0</v>
      </c>
      <c r="I12" s="25">
        <f>G12/G15</f>
        <v>0</v>
      </c>
      <c r="J12" s="26">
        <v>-100</v>
      </c>
      <c r="K12" s="26">
        <v>-100</v>
      </c>
    </row>
    <row r="13" spans="1:11" ht="15" customHeight="1" x14ac:dyDescent="0.25">
      <c r="A13" s="27" t="s">
        <v>22</v>
      </c>
      <c r="B13" s="10">
        <f>SUM(B5:B12)</f>
        <v>1932740.3269999998</v>
      </c>
      <c r="C13" s="10">
        <f>SUM(C5:C12)</f>
        <v>3390151.94</v>
      </c>
      <c r="D13" s="12">
        <f>B13/B15</f>
        <v>2.263388571641314E-2</v>
      </c>
      <c r="E13" s="12">
        <f>C13/C15</f>
        <v>1.5629883782641608E-2</v>
      </c>
      <c r="F13" s="10">
        <f>SUM(F5:F12)</f>
        <v>1389655.4400000002</v>
      </c>
      <c r="G13" s="10">
        <f>SUM(G5:G12)</f>
        <v>2676365.6800000002</v>
      </c>
      <c r="H13" s="12">
        <f>F13/F15</f>
        <v>1.8092419589653255E-2</v>
      </c>
      <c r="I13" s="12">
        <f>G13/G15</f>
        <v>1.2955598680434152E-2</v>
      </c>
      <c r="J13" s="28">
        <f t="shared" ref="J13:K15" si="0">(F13/B13-1)*100</f>
        <v>-28.099216403425299</v>
      </c>
      <c r="K13" s="28">
        <f t="shared" si="0"/>
        <v>-21.054698215089431</v>
      </c>
    </row>
    <row r="14" spans="1:11" ht="15" customHeight="1" x14ac:dyDescent="0.25">
      <c r="A14" s="14" t="s">
        <v>18</v>
      </c>
      <c r="B14" s="15">
        <f>B15-B13</f>
        <v>83458709.961999997</v>
      </c>
      <c r="C14" s="15">
        <f>C15-C13</f>
        <v>213511776.90000001</v>
      </c>
      <c r="D14" s="25">
        <f>B14/B15</f>
        <v>0.97736611428358677</v>
      </c>
      <c r="E14" s="25">
        <f>C14/C15</f>
        <v>0.98437011621735837</v>
      </c>
      <c r="F14" s="15">
        <f>F15-F13</f>
        <v>75419056.248000011</v>
      </c>
      <c r="G14" s="15">
        <f>G15-G13</f>
        <v>203903488.01999998</v>
      </c>
      <c r="H14" s="25">
        <f>F14/F15</f>
        <v>0.98190758041034676</v>
      </c>
      <c r="I14" s="25">
        <f>G14/G15</f>
        <v>0.98704440131956583</v>
      </c>
      <c r="J14" s="17">
        <f t="shared" si="0"/>
        <v>-9.6330912826960269</v>
      </c>
      <c r="K14" s="17">
        <f t="shared" si="0"/>
        <v>-4.5001212670812691</v>
      </c>
    </row>
    <row r="15" spans="1:11" ht="15" customHeight="1" x14ac:dyDescent="0.25">
      <c r="A15" s="18" t="s">
        <v>23</v>
      </c>
      <c r="B15" s="19">
        <v>85391450.289000005</v>
      </c>
      <c r="C15" s="19">
        <v>216901928.84</v>
      </c>
      <c r="D15" s="20">
        <f>B15/B15</f>
        <v>1</v>
      </c>
      <c r="E15" s="20">
        <f>C15/C15</f>
        <v>1</v>
      </c>
      <c r="F15" s="19">
        <v>76808711.688000008</v>
      </c>
      <c r="G15" s="19">
        <v>206579853.69999999</v>
      </c>
      <c r="H15" s="20">
        <f>F15/F15</f>
        <v>1</v>
      </c>
      <c r="I15" s="20">
        <f>G15/G15</f>
        <v>1</v>
      </c>
      <c r="J15" s="29">
        <f t="shared" si="0"/>
        <v>-10.051051448303616</v>
      </c>
      <c r="K15" s="29">
        <f t="shared" si="0"/>
        <v>-4.7588673808494413</v>
      </c>
    </row>
    <row r="16" spans="1:11" ht="15" customHeight="1" x14ac:dyDescent="0.25">
      <c r="A16" s="30"/>
      <c r="B16" s="31"/>
      <c r="C16" s="31"/>
      <c r="D16" s="32"/>
      <c r="E16" s="32"/>
      <c r="F16" s="33"/>
      <c r="G16" s="34"/>
      <c r="H16" s="32"/>
      <c r="I16" s="32"/>
      <c r="J16" s="35"/>
      <c r="K16" s="35"/>
    </row>
    <row r="17" spans="1:1" x14ac:dyDescent="0.25">
      <c r="A17" s="1" t="s">
        <v>17</v>
      </c>
    </row>
  </sheetData>
  <mergeCells count="7">
    <mergeCell ref="A1:K1"/>
    <mergeCell ref="A2:K2"/>
    <mergeCell ref="A3:A4"/>
    <mergeCell ref="B3:E3"/>
    <mergeCell ref="F3:I3"/>
    <mergeCell ref="J3:J4"/>
    <mergeCell ref="K3:K4"/>
  </mergeCells>
  <pageMargins left="0.25" right="0.25" top="0.25" bottom="0.25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D203E-59E8-4F85-8B56-6AB51D96E710}">
  <dimension ref="A1:K15"/>
  <sheetViews>
    <sheetView zoomScale="130" zoomScaleNormal="130" workbookViewId="0">
      <selection activeCell="C19" sqref="C19"/>
    </sheetView>
  </sheetViews>
  <sheetFormatPr defaultRowHeight="15.75" x14ac:dyDescent="0.25"/>
  <cols>
    <col min="1" max="1" width="49.7109375" style="1" bestFit="1" customWidth="1"/>
    <col min="2" max="2" width="12.85546875" style="1" bestFit="1" customWidth="1"/>
    <col min="3" max="3" width="13" style="1" bestFit="1" customWidth="1"/>
    <col min="4" max="4" width="12.85546875" style="1" bestFit="1" customWidth="1"/>
    <col min="5" max="5" width="11.85546875" style="1" bestFit="1" customWidth="1"/>
    <col min="6" max="6" width="12.85546875" style="1" bestFit="1" customWidth="1"/>
    <col min="7" max="7" width="13.28515625" style="1" bestFit="1" customWidth="1"/>
    <col min="8" max="8" width="12.85546875" style="1" bestFit="1" customWidth="1"/>
    <col min="9" max="9" width="11.85546875" style="1" bestFit="1" customWidth="1"/>
    <col min="10" max="10" width="11.140625" style="1" customWidth="1"/>
    <col min="11" max="11" width="11" style="1" customWidth="1"/>
    <col min="12" max="16384" width="9.140625" style="1"/>
  </cols>
  <sheetData>
    <row r="1" spans="1:11" ht="15" customHeight="1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40"/>
    </row>
    <row r="2" spans="1:11" ht="15" customHeight="1" x14ac:dyDescent="0.25">
      <c r="A2" s="38" t="s">
        <v>15</v>
      </c>
      <c r="B2" s="39"/>
      <c r="C2" s="39"/>
      <c r="D2" s="39"/>
      <c r="E2" s="39"/>
      <c r="F2" s="39"/>
      <c r="G2" s="39"/>
      <c r="H2" s="39"/>
      <c r="I2" s="39"/>
      <c r="J2" s="39"/>
      <c r="K2" s="40"/>
    </row>
    <row r="3" spans="1:11" ht="14.25" customHeight="1" x14ac:dyDescent="0.25">
      <c r="A3" s="41" t="s">
        <v>1</v>
      </c>
      <c r="B3" s="43" t="s">
        <v>26</v>
      </c>
      <c r="C3" s="44"/>
      <c r="D3" s="44"/>
      <c r="E3" s="45"/>
      <c r="F3" s="43" t="s">
        <v>27</v>
      </c>
      <c r="G3" s="44"/>
      <c r="H3" s="44"/>
      <c r="I3" s="45"/>
      <c r="J3" s="36" t="s">
        <v>8</v>
      </c>
      <c r="K3" s="36" t="s">
        <v>9</v>
      </c>
    </row>
    <row r="4" spans="1:11" ht="47.25" x14ac:dyDescent="0.25">
      <c r="A4" s="42"/>
      <c r="B4" s="2" t="s">
        <v>10</v>
      </c>
      <c r="C4" s="2" t="s">
        <v>11</v>
      </c>
      <c r="D4" s="2" t="s">
        <v>12</v>
      </c>
      <c r="E4" s="2" t="s">
        <v>13</v>
      </c>
      <c r="F4" s="2" t="s">
        <v>10</v>
      </c>
      <c r="G4" s="2" t="s">
        <v>11</v>
      </c>
      <c r="H4" s="2" t="s">
        <v>12</v>
      </c>
      <c r="I4" s="2" t="s">
        <v>13</v>
      </c>
      <c r="J4" s="37"/>
      <c r="K4" s="37"/>
    </row>
    <row r="5" spans="1:11" s="7" customFormat="1" x14ac:dyDescent="0.25">
      <c r="A5" s="3" t="s">
        <v>6</v>
      </c>
      <c r="B5" s="4">
        <v>1914710</v>
      </c>
      <c r="C5" s="4">
        <v>8374715.8200000003</v>
      </c>
      <c r="D5" s="5">
        <f>B5/B13</f>
        <v>4.3423221131463761E-2</v>
      </c>
      <c r="E5" s="5">
        <f>C5/C13</f>
        <v>3.80913884046074E-2</v>
      </c>
      <c r="F5" s="4">
        <v>413260</v>
      </c>
      <c r="G5" s="4">
        <v>1219890.8999999999</v>
      </c>
      <c r="H5" s="5">
        <f>F5/F13</f>
        <v>2.4828963253956289E-2</v>
      </c>
      <c r="I5" s="5">
        <f>G5/G13</f>
        <v>1.3625090988509184E-2</v>
      </c>
      <c r="J5" s="6">
        <v>-78.416574833786839</v>
      </c>
      <c r="K5" s="6">
        <v>-85.433644242748755</v>
      </c>
    </row>
    <row r="6" spans="1:11" x14ac:dyDescent="0.25">
      <c r="A6" s="3" t="s">
        <v>5</v>
      </c>
      <c r="B6" s="4">
        <v>2037260</v>
      </c>
      <c r="C6" s="4">
        <v>8144018.8499999996</v>
      </c>
      <c r="D6" s="5">
        <f>B6/B13</f>
        <v>4.6202501413940417E-2</v>
      </c>
      <c r="E6" s="5">
        <f>C6/C13</f>
        <v>3.7042090962531797E-2</v>
      </c>
      <c r="F6" s="4">
        <v>263600</v>
      </c>
      <c r="G6" s="4">
        <v>862486.04</v>
      </c>
      <c r="H6" s="5">
        <f>F6/F13</f>
        <v>1.5837280921799542E-2</v>
      </c>
      <c r="I6" s="5">
        <f>G6/G13</f>
        <v>9.6331981583918473E-3</v>
      </c>
      <c r="J6" s="6">
        <v>-87.061052590243762</v>
      </c>
      <c r="K6" s="6">
        <v>-89.409577066487273</v>
      </c>
    </row>
    <row r="7" spans="1:11" x14ac:dyDescent="0.25">
      <c r="A7" s="3" t="s">
        <v>7</v>
      </c>
      <c r="B7" s="4">
        <v>78569.009999999995</v>
      </c>
      <c r="C7" s="4">
        <v>582342.43999999994</v>
      </c>
      <c r="D7" s="5">
        <f>B7/B13</f>
        <v>1.7818465957299995E-3</v>
      </c>
      <c r="E7" s="5">
        <f>C7/C13</f>
        <v>2.6487146003870946E-3</v>
      </c>
      <c r="F7" s="4">
        <v>50639.4</v>
      </c>
      <c r="G7" s="4">
        <v>323603.62</v>
      </c>
      <c r="H7" s="5">
        <f>F7/F13</f>
        <v>3.0424522136243384E-3</v>
      </c>
      <c r="I7" s="5">
        <f>G7/G13</f>
        <v>3.6143631915861907E-3</v>
      </c>
      <c r="J7" s="6">
        <v>-35.547870591725662</v>
      </c>
      <c r="K7" s="6">
        <v>-44.430699572574511</v>
      </c>
    </row>
    <row r="8" spans="1:11" x14ac:dyDescent="0.25">
      <c r="A8" s="3" t="s">
        <v>3</v>
      </c>
      <c r="B8" s="4">
        <v>606714.81999999995</v>
      </c>
      <c r="C8" s="4">
        <v>3420824.89</v>
      </c>
      <c r="D8" s="5">
        <f>B8/B13</f>
        <v>1.3759531100060181E-2</v>
      </c>
      <c r="E8" s="5">
        <f>C8/C13</f>
        <v>1.5559210885455262E-2</v>
      </c>
      <c r="F8" s="4">
        <v>41480.199999999997</v>
      </c>
      <c r="G8" s="4">
        <v>267480.48</v>
      </c>
      <c r="H8" s="5">
        <f>F8/F13</f>
        <v>2.4921607742504903E-3</v>
      </c>
      <c r="I8" s="5">
        <f>G8/G13</f>
        <v>2.9875178818450985E-3</v>
      </c>
      <c r="J8" s="6">
        <v>-93.163147061415117</v>
      </c>
      <c r="K8" s="6">
        <v>-92.180819287712794</v>
      </c>
    </row>
    <row r="9" spans="1:11" x14ac:dyDescent="0.25">
      <c r="A9" s="3" t="s">
        <v>2</v>
      </c>
      <c r="B9" s="4">
        <v>167997</v>
      </c>
      <c r="C9" s="4">
        <v>823022.04</v>
      </c>
      <c r="D9" s="5">
        <f>B9/B13</f>
        <v>3.8099612371703898E-3</v>
      </c>
      <c r="E9" s="5">
        <f>C9/C13</f>
        <v>3.7434168352702777E-3</v>
      </c>
      <c r="F9" s="4">
        <v>48000</v>
      </c>
      <c r="G9" s="4">
        <v>204037.97</v>
      </c>
      <c r="H9" s="5">
        <f>F9/F13</f>
        <v>2.8838751299179741E-3</v>
      </c>
      <c r="I9" s="5">
        <f>G9/G13</f>
        <v>2.2789217514129398E-3</v>
      </c>
      <c r="J9" s="6">
        <v>-71.428061215378847</v>
      </c>
      <c r="K9" s="6">
        <v>-75.208686999439294</v>
      </c>
    </row>
    <row r="10" spans="1:11" x14ac:dyDescent="0.25">
      <c r="A10" s="3" t="s">
        <v>4</v>
      </c>
      <c r="B10" s="8">
        <v>129362.94</v>
      </c>
      <c r="C10" s="4">
        <v>1196234.98</v>
      </c>
      <c r="D10" s="5">
        <f>B10/B13</f>
        <v>2.9337892160359942E-3</v>
      </c>
      <c r="E10" s="5">
        <f>C10/C13</f>
        <v>5.4409310388227319E-3</v>
      </c>
      <c r="F10" s="4"/>
      <c r="G10" s="4"/>
      <c r="H10" s="5">
        <f>F10/F13</f>
        <v>0</v>
      </c>
      <c r="I10" s="5">
        <f>G10/G13</f>
        <v>0</v>
      </c>
      <c r="J10" s="6">
        <v>-100</v>
      </c>
      <c r="K10" s="6">
        <v>-100</v>
      </c>
    </row>
    <row r="11" spans="1:11" x14ac:dyDescent="0.25">
      <c r="A11" s="9" t="s">
        <v>16</v>
      </c>
      <c r="B11" s="10">
        <f>SUM(B5:B10)</f>
        <v>4934613.7700000005</v>
      </c>
      <c r="C11" s="10">
        <f>SUM(C5:C10)</f>
        <v>22541159.02</v>
      </c>
      <c r="D11" s="11">
        <f>B11/B13</f>
        <v>0.11191085069440075</v>
      </c>
      <c r="E11" s="11">
        <f>C11/C13</f>
        <v>0.10252575272707456</v>
      </c>
      <c r="F11" s="10">
        <f>SUM(F5:F10)</f>
        <v>816979.6</v>
      </c>
      <c r="G11" s="10">
        <f>SUM(G5:G10)</f>
        <v>2877499.0100000002</v>
      </c>
      <c r="H11" s="12">
        <f>F11/F13</f>
        <v>4.9084732293548629E-2</v>
      </c>
      <c r="I11" s="12">
        <f>G11/G13</f>
        <v>3.2139091971745262E-2</v>
      </c>
      <c r="J11" s="13">
        <f t="shared" ref="J11:K13" si="0">(F11/B11-1)*100</f>
        <v>-83.443899804948657</v>
      </c>
      <c r="K11" s="13">
        <f t="shared" si="0"/>
        <v>-87.234467369460049</v>
      </c>
    </row>
    <row r="12" spans="1:11" x14ac:dyDescent="0.25">
      <c r="A12" s="14" t="s">
        <v>18</v>
      </c>
      <c r="B12" s="15">
        <f>B13-B11</f>
        <v>39159535.629999995</v>
      </c>
      <c r="C12" s="15">
        <f>C13-C11</f>
        <v>197317348.91999999</v>
      </c>
      <c r="D12" s="16">
        <f>B12/B13</f>
        <v>0.88808914930559923</v>
      </c>
      <c r="E12" s="16">
        <f>C12/C13</f>
        <v>0.89747424727292535</v>
      </c>
      <c r="F12" s="15">
        <f>F13-F11</f>
        <v>15827291.68</v>
      </c>
      <c r="G12" s="15">
        <f>G13-G11</f>
        <v>86655180.149999991</v>
      </c>
      <c r="H12" s="16">
        <f>F12/F13</f>
        <v>0.95091526770645141</v>
      </c>
      <c r="I12" s="16">
        <f>G12/G13</f>
        <v>0.96786090802825464</v>
      </c>
      <c r="J12" s="17">
        <f t="shared" si="0"/>
        <v>-59.582534814649946</v>
      </c>
      <c r="K12" s="17">
        <f t="shared" si="0"/>
        <v>-56.083344609939331</v>
      </c>
    </row>
    <row r="13" spans="1:11" x14ac:dyDescent="0.25">
      <c r="A13" s="18" t="s">
        <v>14</v>
      </c>
      <c r="B13" s="19">
        <v>44094149.399999999</v>
      </c>
      <c r="C13" s="19">
        <v>219858507.94</v>
      </c>
      <c r="D13" s="20">
        <f>B13/B13</f>
        <v>1</v>
      </c>
      <c r="E13" s="20">
        <f>C13/C13</f>
        <v>1</v>
      </c>
      <c r="F13" s="19">
        <v>16644271.279999999</v>
      </c>
      <c r="G13" s="19">
        <v>89532679.159999996</v>
      </c>
      <c r="H13" s="20">
        <f>F13/F13</f>
        <v>1</v>
      </c>
      <c r="I13" s="20">
        <f>G13/G13</f>
        <v>1</v>
      </c>
      <c r="J13" s="21">
        <f t="shared" si="0"/>
        <v>-62.252880469443859</v>
      </c>
      <c r="K13" s="21">
        <f t="shared" si="0"/>
        <v>-59.277136919152696</v>
      </c>
    </row>
    <row r="15" spans="1:11" x14ac:dyDescent="0.25">
      <c r="A15" s="22" t="s">
        <v>17</v>
      </c>
    </row>
  </sheetData>
  <autoFilter ref="A4:K4" xr:uid="{407D203E-59E8-4F85-8B56-6AB51D96E710}">
    <sortState xmlns:xlrd2="http://schemas.microsoft.com/office/spreadsheetml/2017/richdata2" ref="A6:K12">
      <sortCondition descending="1" ref="G4"/>
    </sortState>
  </autoFilter>
  <mergeCells count="7">
    <mergeCell ref="K3:K4"/>
    <mergeCell ref="A1:K1"/>
    <mergeCell ref="A2:K2"/>
    <mergeCell ref="A3:A4"/>
    <mergeCell ref="B3:E3"/>
    <mergeCell ref="F3:I3"/>
    <mergeCell ref="J3:J4"/>
  </mergeCells>
  <pageMargins left="0.25" right="0.25" top="0.25" bottom="0.25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SOFRALIK ZEYTİN</vt:lpstr>
      <vt:lpstr>ZEYTİNYAĞI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TG IHRACAT ULKE GRUP+ULKE</dc:title>
  <dc:creator>EİB YÖNETİCİ</dc:creator>
  <cp:lastModifiedBy>Begum</cp:lastModifiedBy>
  <dcterms:created xsi:type="dcterms:W3CDTF">2025-07-03T12:51:07Z</dcterms:created>
  <dcterms:modified xsi:type="dcterms:W3CDTF">2026-08-04T14:27:36Z</dcterms:modified>
</cp:coreProperties>
</file>