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4 NİSAN 2026\"/>
    </mc:Choice>
  </mc:AlternateContent>
  <xr:revisionPtr revIDLastSave="0" documentId="13_ncr:1_{027299F8-63D1-48BD-BB2C-CFDAC5117848}" xr6:coauthVersionLast="47" xr6:coauthVersionMax="47" xr10:uidLastSave="{00000000-0000-0000-0000-000000000000}"/>
  <bookViews>
    <workbookView xWindow="-120" yWindow="-120" windowWidth="29040" windowHeight="15840" activeTab="1" xr2:uid="{3149B5C0-5823-4251-A017-82FBF75CC68C}"/>
  </bookViews>
  <sheets>
    <sheet name="SOFRALIK ZEYTİN" sheetId="2" r:id="rId1"/>
    <sheet name="ZEYTİNYAĞI" sheetId="1" r:id="rId2"/>
  </sheets>
  <externalReferences>
    <externalReference r:id="rId3"/>
  </externalReferences>
  <definedNames>
    <definedName name="__bookmark_1" localSheetId="0">TG IHRACAT ULKE GRUP+[1]ULKE!$A$4:$H$12</definedName>
    <definedName name="__bookmark_1">TG IHRACAT ULKE GRUP+[1]ULKE!$A$4:$H$11</definedName>
    <definedName name="_xlnm._FilterDatabase" localSheetId="0" hidden="1">'SOFRALIK ZEYTİN'!$A$4:$K$4</definedName>
    <definedName name="_xlnm._FilterDatabase" localSheetId="1" hidden="1">ZEYTİNYAĞI!$A$4:$K$4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15" i="2"/>
  <c r="H15" i="2"/>
  <c r="G13" i="2"/>
  <c r="G14" i="2" s="1"/>
  <c r="F13" i="2"/>
  <c r="C13" i="2"/>
  <c r="B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K13" i="2" l="1"/>
  <c r="J13" i="2"/>
  <c r="I14" i="2"/>
  <c r="H13" i="2"/>
  <c r="F14" i="2"/>
  <c r="I13" i="2"/>
  <c r="H14" i="2" l="1"/>
  <c r="J13" i="1"/>
  <c r="D5" i="1"/>
  <c r="E5" i="1"/>
  <c r="D6" i="1"/>
  <c r="E6" i="1"/>
  <c r="D7" i="1"/>
  <c r="E7" i="1"/>
  <c r="D8" i="1"/>
  <c r="E8" i="1"/>
  <c r="D9" i="1"/>
  <c r="E9" i="1"/>
  <c r="D10" i="1"/>
  <c r="E10" i="1"/>
  <c r="B11" i="1"/>
  <c r="B12" i="1" s="1"/>
  <c r="D12" i="1" s="1"/>
  <c r="C11" i="1"/>
  <c r="C12" i="1" s="1"/>
  <c r="E12" i="1" s="1"/>
  <c r="G11" i="1"/>
  <c r="I11" i="1" s="1"/>
  <c r="H11" i="1"/>
  <c r="K13" i="1"/>
  <c r="I13" i="1"/>
  <c r="H13" i="1"/>
  <c r="I5" i="1"/>
  <c r="H5" i="1"/>
  <c r="I10" i="1"/>
  <c r="H10" i="1"/>
  <c r="I9" i="1"/>
  <c r="H9" i="1"/>
  <c r="I8" i="1"/>
  <c r="H8" i="1"/>
  <c r="I6" i="1"/>
  <c r="H6" i="1"/>
  <c r="I7" i="1"/>
  <c r="H7" i="1"/>
  <c r="E13" i="1"/>
  <c r="D13" i="1"/>
  <c r="J11" i="1" l="1"/>
  <c r="K11" i="1"/>
  <c r="F12" i="1"/>
  <c r="J12" i="1" s="1"/>
  <c r="G12" i="1"/>
  <c r="I12" i="1" s="1"/>
  <c r="E11" i="1"/>
  <c r="D11" i="1"/>
  <c r="K12" i="1" l="1"/>
  <c r="H12" i="1"/>
  <c r="D13" i="2"/>
  <c r="D6" i="2"/>
  <c r="D15" i="2"/>
  <c r="D12" i="2"/>
  <c r="D7" i="2"/>
  <c r="J15" i="2"/>
  <c r="D8" i="2"/>
  <c r="D5" i="2"/>
  <c r="D11" i="2"/>
  <c r="D10" i="2"/>
  <c r="D9" i="2"/>
  <c r="E13" i="2"/>
  <c r="E8" i="2"/>
  <c r="E12" i="2"/>
  <c r="E15" i="2"/>
  <c r="E6" i="2"/>
  <c r="E10" i="2"/>
  <c r="E5" i="2"/>
  <c r="E11" i="2"/>
  <c r="K15" i="2"/>
  <c r="E7" i="2"/>
  <c r="C14" i="2"/>
  <c r="K14" i="2" s="1"/>
  <c r="E9" i="2"/>
  <c r="B14" i="2"/>
  <c r="J14" i="2" s="1"/>
  <c r="D14" i="2" l="1"/>
  <c r="E14" i="2"/>
</calcChain>
</file>

<file path=xl/sharedStrings.xml><?xml version="1.0" encoding="utf-8"?>
<sst xmlns="http://schemas.openxmlformats.org/spreadsheetml/2006/main" count="52" uniqueCount="28">
  <si>
    <t>TÜRKİYE GENELİ RAPOR ÜLKE GRUPLARI</t>
  </si>
  <si>
    <t>ÜLKE ADI</t>
  </si>
  <si>
    <t>FAS</t>
  </si>
  <si>
    <t>MISIR</t>
  </si>
  <si>
    <t>YUNANİSTAN</t>
  </si>
  <si>
    <t>İSPANYA</t>
  </si>
  <si>
    <t>İTALYA</t>
  </si>
  <si>
    <t>SURİYE</t>
  </si>
  <si>
    <t>MİKTAR 
DEĞİŞİM 
(%)</t>
  </si>
  <si>
    <t>TUTAR 
DEĞİŞİM 
(%)</t>
  </si>
  <si>
    <t>MİKTAR 
(KG)</t>
  </si>
  <si>
    <t>TUTAR 
($)</t>
  </si>
  <si>
    <t>MİKTAR 
PAY
(%)</t>
  </si>
  <si>
    <t>TUTAR 
PAY
(%)</t>
  </si>
  <si>
    <t>ZEYTİNYAĞI TOPLAM İHRACAT</t>
  </si>
  <si>
    <t>ÜRETİCİ ÜLKELER BAZINDA TÜRKİYE GENELİ ZEYTİNYAĞI İHRACAT RAPORU</t>
  </si>
  <si>
    <t>ÜRETİCİ ÜLKELERE YAPILAN ZEYTİNYAĞI İHRACATI</t>
  </si>
  <si>
    <t>*100 Bin ton ve üzeri üretim yapan ülkeler esas alınmıştır.</t>
  </si>
  <si>
    <t>DİĞER ÜLKELER</t>
  </si>
  <si>
    <t>ÜRETİCİ ÜLKELER BAZINDA TÜRKİYE GENELİ SOFRALIK ZEYTİN İHRACAT RAPORU</t>
  </si>
  <si>
    <t>İRAN (İSLAM CUM.)</t>
  </si>
  <si>
    <t>PERU</t>
  </si>
  <si>
    <t>ÜRETİCİ ÜLKELERE YAPILAN SOFRALIK ZEYTİN İHRACATI</t>
  </si>
  <si>
    <t>SOFRALIK ZEYTİN TOPLAM İHRACAT</t>
  </si>
  <si>
    <t>01.11.2024 - 31.03.2025</t>
  </si>
  <si>
    <t>01.11.2025 - 31.03.2026</t>
  </si>
  <si>
    <t>01.10.2024 - 31.03.2025</t>
  </si>
  <si>
    <t>01.10.2025 - 31.03.2026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</si>
</sst>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2"/>
      <color indexed="8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2"/>
      <color indexed="8"/>
      <name val="Times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34" borderId="14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left"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 vertical="center"/>
    </xf>
    <xf numFmtId="3" fontId="22" fillId="34" borderId="10" xfId="0" applyNumberFormat="1" applyFont="1" applyFill="1" applyBorder="1" applyAlignment="1">
      <alignment horizontal="center" vertical="center"/>
    </xf>
    <xf numFmtId="165" fontId="20" fillId="34" borderId="10" xfId="1" applyNumberFormat="1" applyFont="1" applyFill="1" applyBorder="1" applyAlignment="1">
      <alignment horizontal="center" vertical="center"/>
    </xf>
    <xf numFmtId="164" fontId="22" fillId="3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34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3" fontId="19" fillId="35" borderId="10" xfId="0" applyNumberFormat="1" applyFont="1" applyFill="1" applyBorder="1" applyAlignment="1">
      <alignment horizontal="center" vertical="center" wrapText="1"/>
    </xf>
    <xf numFmtId="9" fontId="21" fillId="35" borderId="10" xfId="1" applyFont="1" applyFill="1" applyBorder="1" applyAlignment="1">
      <alignment horizontal="center" vertical="center"/>
    </xf>
    <xf numFmtId="165" fontId="21" fillId="35" borderId="10" xfId="1" applyNumberFormat="1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9" fontId="20" fillId="0" borderId="10" xfId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0" fontId="21" fillId="33" borderId="10" xfId="0" applyFont="1" applyFill="1" applyBorder="1" applyAlignment="1">
      <alignment vertical="center"/>
    </xf>
    <xf numFmtId="3" fontId="21" fillId="33" borderId="10" xfId="0" applyNumberFormat="1" applyFont="1" applyFill="1" applyBorder="1" applyAlignment="1">
      <alignment horizontal="center" vertical="center"/>
    </xf>
    <xf numFmtId="9" fontId="21" fillId="33" borderId="10" xfId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0" fillId="0" borderId="0" xfId="0" applyFont="1"/>
    <xf numFmtId="0" fontId="19" fillId="0" borderId="14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165" fontId="20" fillId="0" borderId="10" xfId="1" applyNumberFormat="1" applyFont="1" applyFill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19" fillId="35" borderId="10" xfId="0" applyFont="1" applyFill="1" applyBorder="1" applyAlignment="1">
      <alignment vertical="center" wrapText="1"/>
    </xf>
    <xf numFmtId="1" fontId="21" fillId="35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</cellXfs>
  <cellStyles count="44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Hyperlink" xfId="43" xr:uid="{1F581026-3A08-4890-BF9C-51EA008FA4FC}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8C74-5C21-4924-8E50-305F39ED2B73}">
  <dimension ref="A1:K17"/>
  <sheetViews>
    <sheetView zoomScale="130" zoomScaleNormal="130" workbookViewId="0">
      <selection activeCell="B21" sqref="B21"/>
    </sheetView>
  </sheetViews>
  <sheetFormatPr defaultRowHeight="15.75" x14ac:dyDescent="0.25"/>
  <cols>
    <col min="1" max="1" width="56.7109375" style="4" customWidth="1"/>
    <col min="2" max="2" width="11.85546875" style="4" bestFit="1" customWidth="1"/>
    <col min="3" max="3" width="13" style="4" bestFit="1" customWidth="1"/>
    <col min="4" max="4" width="10.7109375" style="4" bestFit="1" customWidth="1"/>
    <col min="5" max="6" width="11.85546875" style="4" bestFit="1" customWidth="1"/>
    <col min="7" max="7" width="13" style="4" bestFit="1" customWidth="1"/>
    <col min="8" max="8" width="8.42578125" style="4" bestFit="1" customWidth="1"/>
    <col min="9" max="9" width="8.7109375" style="4" bestFit="1" customWidth="1"/>
    <col min="10" max="10" width="12.140625" style="4" customWidth="1"/>
    <col min="11" max="11" width="11.28515625" style="4" customWidth="1"/>
    <col min="12" max="16384" width="9.140625" style="4"/>
  </cols>
  <sheetData>
    <row r="1" spans="1:11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.75" customHeight="1" x14ac:dyDescent="0.25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75" customHeight="1" x14ac:dyDescent="0.25">
      <c r="A3" s="33" t="s">
        <v>1</v>
      </c>
      <c r="B3" s="34" t="s">
        <v>26</v>
      </c>
      <c r="C3" s="35"/>
      <c r="D3" s="35"/>
      <c r="E3" s="36"/>
      <c r="F3" s="34" t="s">
        <v>27</v>
      </c>
      <c r="G3" s="35"/>
      <c r="H3" s="35"/>
      <c r="I3" s="36"/>
      <c r="J3" s="37" t="s">
        <v>8</v>
      </c>
      <c r="K3" s="37" t="s">
        <v>9</v>
      </c>
    </row>
    <row r="4" spans="1:11" ht="45.75" customHeight="1" x14ac:dyDescent="0.25">
      <c r="A4" s="38"/>
      <c r="B4" s="39" t="s">
        <v>10</v>
      </c>
      <c r="C4" s="39" t="s">
        <v>11</v>
      </c>
      <c r="D4" s="39" t="s">
        <v>12</v>
      </c>
      <c r="E4" s="39" t="s">
        <v>13</v>
      </c>
      <c r="F4" s="39" t="s">
        <v>10</v>
      </c>
      <c r="G4" s="39" t="s">
        <v>11</v>
      </c>
      <c r="H4" s="39" t="s">
        <v>12</v>
      </c>
      <c r="I4" s="39" t="s">
        <v>13</v>
      </c>
      <c r="J4" s="40"/>
      <c r="K4" s="40"/>
    </row>
    <row r="5" spans="1:11" ht="15" customHeight="1" x14ac:dyDescent="0.25">
      <c r="A5" s="41" t="s">
        <v>20</v>
      </c>
      <c r="B5" s="27">
        <v>116348.56</v>
      </c>
      <c r="C5" s="27">
        <v>258770.27</v>
      </c>
      <c r="D5" s="42">
        <f>B5/B15</f>
        <v>2.0672414172351041E-3</v>
      </c>
      <c r="E5" s="42">
        <f>C5/C15</f>
        <v>1.8164259273658239E-3</v>
      </c>
      <c r="F5" s="27">
        <v>310633.25</v>
      </c>
      <c r="G5" s="27">
        <v>798851.68</v>
      </c>
      <c r="H5" s="42">
        <f>F5/F15</f>
        <v>6.2247903937037033E-3</v>
      </c>
      <c r="I5" s="42">
        <f>G5/G15</f>
        <v>5.911987479830386E-3</v>
      </c>
      <c r="J5" s="43">
        <v>166.98504046805564</v>
      </c>
      <c r="K5" s="43">
        <v>208.71076495765917</v>
      </c>
    </row>
    <row r="6" spans="1:11" ht="15" customHeight="1" x14ac:dyDescent="0.25">
      <c r="A6" s="41" t="s">
        <v>5</v>
      </c>
      <c r="B6" s="27">
        <v>520449.4</v>
      </c>
      <c r="C6" s="27">
        <v>592226.24</v>
      </c>
      <c r="D6" s="42">
        <f>B6/B15</f>
        <v>9.2471669202881385E-3</v>
      </c>
      <c r="E6" s="42">
        <f>C6/C15</f>
        <v>4.157104667403929E-3</v>
      </c>
      <c r="F6" s="27">
        <v>272128.8</v>
      </c>
      <c r="G6" s="27">
        <v>340932.65</v>
      </c>
      <c r="H6" s="42">
        <f>F6/F15</f>
        <v>5.4531983942160611E-3</v>
      </c>
      <c r="I6" s="42">
        <f>G6/G15</f>
        <v>2.5231086179419377E-3</v>
      </c>
      <c r="J6" s="43">
        <v>-47.712726731935902</v>
      </c>
      <c r="K6" s="43">
        <v>-42.43202563939078</v>
      </c>
    </row>
    <row r="7" spans="1:11" ht="15" customHeight="1" x14ac:dyDescent="0.25">
      <c r="A7" s="41" t="s">
        <v>6</v>
      </c>
      <c r="B7" s="27">
        <v>159670.44</v>
      </c>
      <c r="C7" s="27">
        <v>292692.39</v>
      </c>
      <c r="D7" s="42">
        <f>B7/B15</f>
        <v>2.836969762893092E-3</v>
      </c>
      <c r="E7" s="42">
        <f>C7/C15</f>
        <v>2.0545406778710298E-3</v>
      </c>
      <c r="F7" s="27">
        <v>118503.7</v>
      </c>
      <c r="G7" s="27">
        <v>214831.46</v>
      </c>
      <c r="H7" s="42">
        <f>F7/F15</f>
        <v>2.3746997250884945E-3</v>
      </c>
      <c r="I7" s="42">
        <f>G7/G15</f>
        <v>1.5898832456529128E-3</v>
      </c>
      <c r="J7" s="43">
        <v>-25.78231762873579</v>
      </c>
      <c r="K7" s="43">
        <v>-26.601624319648355</v>
      </c>
    </row>
    <row r="8" spans="1:11" ht="15" customHeight="1" x14ac:dyDescent="0.25">
      <c r="A8" s="41" t="s">
        <v>7</v>
      </c>
      <c r="B8" s="27">
        <v>23918.77</v>
      </c>
      <c r="C8" s="27">
        <v>85916.17</v>
      </c>
      <c r="D8" s="42">
        <f>B8/B15</f>
        <v>4.249805239817364E-4</v>
      </c>
      <c r="E8" s="42">
        <f>C8/C15</f>
        <v>6.0308457678685335E-4</v>
      </c>
      <c r="F8" s="27">
        <v>107064.63</v>
      </c>
      <c r="G8" s="27">
        <v>150030.97</v>
      </c>
      <c r="H8" s="42">
        <f>F8/F15</f>
        <v>2.1454718074431548E-3</v>
      </c>
      <c r="I8" s="42">
        <f>G8/G15</f>
        <v>1.1103202740048166E-3</v>
      </c>
      <c r="J8" s="43">
        <v>347.61762415040573</v>
      </c>
      <c r="K8" s="43">
        <v>74.624834882653644</v>
      </c>
    </row>
    <row r="9" spans="1:11" ht="15" customHeight="1" x14ac:dyDescent="0.25">
      <c r="A9" s="41" t="s">
        <v>4</v>
      </c>
      <c r="B9" s="27">
        <v>197010.62</v>
      </c>
      <c r="C9" s="27">
        <v>422168.92</v>
      </c>
      <c r="D9" s="42">
        <f>B9/B15</f>
        <v>3.5004173089823081E-3</v>
      </c>
      <c r="E9" s="42">
        <f>C9/C15</f>
        <v>2.9633951845242047E-3</v>
      </c>
      <c r="F9" s="27">
        <v>40661.96</v>
      </c>
      <c r="G9" s="27">
        <v>100428.27</v>
      </c>
      <c r="H9" s="42">
        <f>F9/F15</f>
        <v>8.1482641667356679E-4</v>
      </c>
      <c r="I9" s="42">
        <f>G9/G15</f>
        <v>7.4323017617115795E-4</v>
      </c>
      <c r="J9" s="43">
        <v>-79.360523813386308</v>
      </c>
      <c r="K9" s="43">
        <v>-76.21135397650778</v>
      </c>
    </row>
    <row r="10" spans="1:11" ht="15" customHeight="1" x14ac:dyDescent="0.25">
      <c r="A10" s="41" t="s">
        <v>3</v>
      </c>
      <c r="B10" s="27">
        <v>64840</v>
      </c>
      <c r="C10" s="27">
        <v>143066.31</v>
      </c>
      <c r="D10" s="42">
        <f>B10/B15</f>
        <v>1.1520549415783416E-3</v>
      </c>
      <c r="E10" s="42">
        <f>C10/C15</f>
        <v>1.0042473380599574E-3</v>
      </c>
      <c r="F10" s="27">
        <v>8520</v>
      </c>
      <c r="G10" s="27">
        <v>33603.83</v>
      </c>
      <c r="H10" s="42">
        <f>F10/F15</f>
        <v>1.7073257339436635E-4</v>
      </c>
      <c r="I10" s="42">
        <f>G10/G15</f>
        <v>2.4868874561839651E-4</v>
      </c>
      <c r="J10" s="43">
        <v>-86.859962985811222</v>
      </c>
      <c r="K10" s="43">
        <v>-76.511709849789241</v>
      </c>
    </row>
    <row r="11" spans="1:11" ht="15" customHeight="1" x14ac:dyDescent="0.25">
      <c r="A11" s="41" t="s">
        <v>21</v>
      </c>
      <c r="B11" s="27"/>
      <c r="C11" s="27"/>
      <c r="D11" s="42">
        <f>B11/B15</f>
        <v>0</v>
      </c>
      <c r="E11" s="42">
        <f>C11/C15</f>
        <v>0</v>
      </c>
      <c r="F11" s="27">
        <v>5</v>
      </c>
      <c r="G11" s="27">
        <v>33.299999999999997</v>
      </c>
      <c r="H11" s="42">
        <f>F11/F15</f>
        <v>1.0019517217979246E-7</v>
      </c>
      <c r="I11" s="42">
        <f>G11/G15</f>
        <v>2.4644021913849113E-7</v>
      </c>
      <c r="J11" s="43">
        <v>0</v>
      </c>
      <c r="K11" s="43">
        <v>0</v>
      </c>
    </row>
    <row r="12" spans="1:11" ht="15" customHeight="1" x14ac:dyDescent="0.25">
      <c r="A12" s="41" t="s">
        <v>2</v>
      </c>
      <c r="B12" s="27">
        <v>37980</v>
      </c>
      <c r="C12" s="27">
        <v>32889.07</v>
      </c>
      <c r="D12" s="42">
        <f>B12/B15</f>
        <v>6.7481564899977498E-4</v>
      </c>
      <c r="E12" s="42">
        <f>C12/C15</f>
        <v>2.3086330386774917E-4</v>
      </c>
      <c r="F12" s="27"/>
      <c r="G12" s="27"/>
      <c r="H12" s="42">
        <f>F12/F15</f>
        <v>0</v>
      </c>
      <c r="I12" s="42">
        <f>G12/G15</f>
        <v>0</v>
      </c>
      <c r="J12" s="43">
        <v>-100</v>
      </c>
      <c r="K12" s="43">
        <v>-100</v>
      </c>
    </row>
    <row r="13" spans="1:11" ht="15" customHeight="1" x14ac:dyDescent="0.25">
      <c r="A13" s="44" t="s">
        <v>22</v>
      </c>
      <c r="B13" s="20">
        <f>SUM(B5:B12)</f>
        <v>1120217.79</v>
      </c>
      <c r="C13" s="20">
        <f>SUM(C5:C12)</f>
        <v>1827729.3699999999</v>
      </c>
      <c r="D13" s="22">
        <f>B13/B15</f>
        <v>1.9903646523958499E-2</v>
      </c>
      <c r="E13" s="22">
        <f>C13/C15</f>
        <v>1.2829661675879546E-2</v>
      </c>
      <c r="F13" s="20">
        <f>SUM(F5:F12)</f>
        <v>857517.34</v>
      </c>
      <c r="G13" s="20">
        <f>SUM(G5:G12)</f>
        <v>1638712.1600000001</v>
      </c>
      <c r="H13" s="22">
        <f>F13/F15</f>
        <v>1.7183819505691526E-2</v>
      </c>
      <c r="I13" s="22">
        <f>G13/G15</f>
        <v>1.2127464979438746E-2</v>
      </c>
      <c r="J13" s="45">
        <f t="shared" ref="J13:K15" si="0">(F13/B13-1)*100</f>
        <v>-23.450837180509343</v>
      </c>
      <c r="K13" s="45">
        <f t="shared" si="0"/>
        <v>-10.341641005637491</v>
      </c>
    </row>
    <row r="14" spans="1:11" ht="15" customHeight="1" x14ac:dyDescent="0.25">
      <c r="A14" s="24" t="s">
        <v>18</v>
      </c>
      <c r="B14" s="25">
        <f>B15-B13</f>
        <v>55161820.210000001</v>
      </c>
      <c r="C14" s="25">
        <f>C15-C13</f>
        <v>140633499.63</v>
      </c>
      <c r="D14" s="42">
        <f>B14/B15</f>
        <v>0.98009635347604152</v>
      </c>
      <c r="E14" s="42">
        <f>C14/C15</f>
        <v>0.98717033832412038</v>
      </c>
      <c r="F14" s="25">
        <f>F15-F13</f>
        <v>49045086.659999996</v>
      </c>
      <c r="G14" s="25">
        <f>G15-G13</f>
        <v>133485335.84</v>
      </c>
      <c r="H14" s="42">
        <f>F14/F15</f>
        <v>0.98281618049430841</v>
      </c>
      <c r="I14" s="42">
        <f>G14/G15</f>
        <v>0.98787253502056127</v>
      </c>
      <c r="J14" s="27">
        <f t="shared" si="0"/>
        <v>-11.088708687845539</v>
      </c>
      <c r="K14" s="27">
        <f t="shared" si="0"/>
        <v>-5.082831479559613</v>
      </c>
    </row>
    <row r="15" spans="1:11" ht="15" customHeight="1" x14ac:dyDescent="0.25">
      <c r="A15" s="28" t="s">
        <v>23</v>
      </c>
      <c r="B15" s="29">
        <v>56282038</v>
      </c>
      <c r="C15" s="29">
        <v>142461229</v>
      </c>
      <c r="D15" s="30">
        <f>B15/B15</f>
        <v>1</v>
      </c>
      <c r="E15" s="30">
        <f>C15/C15</f>
        <v>1</v>
      </c>
      <c r="F15" s="29">
        <v>49902604</v>
      </c>
      <c r="G15" s="29">
        <v>135124048</v>
      </c>
      <c r="H15" s="30">
        <f>F15/F15</f>
        <v>1</v>
      </c>
      <c r="I15" s="30">
        <f>G15/G15</f>
        <v>1</v>
      </c>
      <c r="J15" s="46">
        <f t="shared" si="0"/>
        <v>-11.334760123647259</v>
      </c>
      <c r="K15" s="46">
        <f t="shared" si="0"/>
        <v>-5.1503002265970927</v>
      </c>
    </row>
    <row r="16" spans="1:11" ht="15" customHeight="1" x14ac:dyDescent="0.25">
      <c r="A16" s="47"/>
      <c r="B16" s="48"/>
      <c r="C16" s="48"/>
      <c r="D16" s="49"/>
      <c r="E16" s="49"/>
      <c r="F16" s="50"/>
      <c r="G16" s="51"/>
      <c r="H16" s="49"/>
      <c r="I16" s="49"/>
      <c r="J16" s="52"/>
      <c r="K16" s="52"/>
    </row>
    <row r="17" spans="1:1" x14ac:dyDescent="0.25">
      <c r="A17" s="4" t="s">
        <v>17</v>
      </c>
    </row>
  </sheetData>
  <mergeCells count="7">
    <mergeCell ref="A1:K1"/>
    <mergeCell ref="A2:K2"/>
    <mergeCell ref="A3:A4"/>
    <mergeCell ref="B3:E3"/>
    <mergeCell ref="F3:I3"/>
    <mergeCell ref="J3:J4"/>
    <mergeCell ref="K3:K4"/>
  </mergeCells>
  <pageMargins left="0.25" right="0.25" top="0.25" bottom="0.2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203E-59E8-4F85-8B56-6AB51D96E710}">
  <dimension ref="A1:K15"/>
  <sheetViews>
    <sheetView tabSelected="1" zoomScale="130" zoomScaleNormal="130" workbookViewId="0">
      <selection activeCell="F17" sqref="F17"/>
    </sheetView>
  </sheetViews>
  <sheetFormatPr defaultRowHeight="15.75" x14ac:dyDescent="0.25"/>
  <cols>
    <col min="1" max="1" width="49.7109375" style="4" bestFit="1" customWidth="1"/>
    <col min="2" max="2" width="12.85546875" style="4" bestFit="1" customWidth="1"/>
    <col min="3" max="3" width="13" style="4" bestFit="1" customWidth="1"/>
    <col min="4" max="4" width="12.85546875" style="4" bestFit="1" customWidth="1"/>
    <col min="5" max="5" width="11.85546875" style="4" bestFit="1" customWidth="1"/>
    <col min="6" max="6" width="12.85546875" style="4" bestFit="1" customWidth="1"/>
    <col min="7" max="7" width="11.85546875" style="4" bestFit="1" customWidth="1"/>
    <col min="8" max="8" width="12.85546875" style="4" bestFit="1" customWidth="1"/>
    <col min="9" max="9" width="11.85546875" style="4" bestFit="1" customWidth="1"/>
    <col min="10" max="10" width="11.140625" style="4" customWidth="1"/>
    <col min="11" max="11" width="11" style="4" customWidth="1"/>
    <col min="12" max="16384" width="9.140625" style="4"/>
  </cols>
  <sheetData>
    <row r="1" spans="1:11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4.25" customHeight="1" x14ac:dyDescent="0.25">
      <c r="A3" s="5" t="s">
        <v>1</v>
      </c>
      <c r="B3" s="6" t="s">
        <v>24</v>
      </c>
      <c r="C3" s="7"/>
      <c r="D3" s="7"/>
      <c r="E3" s="8"/>
      <c r="F3" s="6" t="s">
        <v>25</v>
      </c>
      <c r="G3" s="7"/>
      <c r="H3" s="7"/>
      <c r="I3" s="8"/>
      <c r="J3" s="9" t="s">
        <v>8</v>
      </c>
      <c r="K3" s="9" t="s">
        <v>9</v>
      </c>
    </row>
    <row r="4" spans="1:11" ht="47.25" x14ac:dyDescent="0.25">
      <c r="A4" s="10"/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10</v>
      </c>
      <c r="G4" s="11" t="s">
        <v>11</v>
      </c>
      <c r="H4" s="11" t="s">
        <v>12</v>
      </c>
      <c r="I4" s="11" t="s">
        <v>13</v>
      </c>
      <c r="J4" s="12"/>
      <c r="K4" s="12"/>
    </row>
    <row r="5" spans="1:11" s="17" customFormat="1" x14ac:dyDescent="0.25">
      <c r="A5" s="13" t="s">
        <v>7</v>
      </c>
      <c r="B5" s="14">
        <v>54828.41</v>
      </c>
      <c r="C5" s="14">
        <v>418195.51</v>
      </c>
      <c r="D5" s="15">
        <f>B5/B13</f>
        <v>1.9985703774702862E-3</v>
      </c>
      <c r="E5" s="15">
        <f>C5/C13</f>
        <v>2.9061650185608439E-3</v>
      </c>
      <c r="F5" s="14">
        <v>46082.400000000001</v>
      </c>
      <c r="G5" s="14">
        <v>292337.25</v>
      </c>
      <c r="H5" s="15">
        <f>F5/F13</f>
        <v>6.2057010023274205E-3</v>
      </c>
      <c r="I5" s="15">
        <f>G5/G13</f>
        <v>6.639623773220079E-3</v>
      </c>
      <c r="J5" s="16">
        <v>-20.741450942793218</v>
      </c>
      <c r="K5" s="16">
        <v>-32.793094569302269</v>
      </c>
    </row>
    <row r="6" spans="1:11" x14ac:dyDescent="0.25">
      <c r="A6" s="13" t="s">
        <v>2</v>
      </c>
      <c r="B6" s="14">
        <v>167997</v>
      </c>
      <c r="C6" s="14">
        <v>823022.04</v>
      </c>
      <c r="D6" s="15">
        <f>B6/B13</f>
        <v>6.1237199419767177E-3</v>
      </c>
      <c r="E6" s="15">
        <f>C6/C13</f>
        <v>5.7194250176253302E-3</v>
      </c>
      <c r="F6" s="14">
        <v>48000</v>
      </c>
      <c r="G6" s="14">
        <v>204037.97</v>
      </c>
      <c r="H6" s="15">
        <f>F6/F13</f>
        <v>6.4639352141319939E-3</v>
      </c>
      <c r="I6" s="15">
        <f>G6/G13</f>
        <v>4.6341523574281599E-3</v>
      </c>
      <c r="J6" s="16">
        <v>-71.428061215378847</v>
      </c>
      <c r="K6" s="16">
        <v>-75.208686999439294</v>
      </c>
    </row>
    <row r="7" spans="1:11" x14ac:dyDescent="0.25">
      <c r="A7" s="13" t="s">
        <v>3</v>
      </c>
      <c r="B7" s="14">
        <v>566394.81999999995</v>
      </c>
      <c r="C7" s="14">
        <v>3255449.21</v>
      </c>
      <c r="D7" s="15">
        <f>B7/B13</f>
        <v>2.06458642372561E-2</v>
      </c>
      <c r="E7" s="15">
        <f>C7/C13</f>
        <v>2.2623085106302395E-2</v>
      </c>
      <c r="F7" s="14">
        <v>29320.2</v>
      </c>
      <c r="G7" s="14">
        <v>194954.4</v>
      </c>
      <c r="H7" s="15">
        <f>F7/F13</f>
        <v>3.9484140263623515E-3</v>
      </c>
      <c r="I7" s="15">
        <f>G7/G13</f>
        <v>4.4278444465556703E-3</v>
      </c>
      <c r="J7" s="16">
        <v>-97.028687174663588</v>
      </c>
      <c r="K7" s="16">
        <v>-96.614736427355396</v>
      </c>
    </row>
    <row r="8" spans="1:11" x14ac:dyDescent="0.25">
      <c r="A8" s="13" t="s">
        <v>4</v>
      </c>
      <c r="B8" s="14">
        <v>120444.09</v>
      </c>
      <c r="C8" s="14">
        <v>1139574.46</v>
      </c>
      <c r="D8" s="15">
        <f>B8/B13</f>
        <v>4.3903514695276613E-3</v>
      </c>
      <c r="E8" s="15">
        <f>C8/C13</f>
        <v>7.9192419633997597E-3</v>
      </c>
      <c r="F8" s="14"/>
      <c r="G8" s="14"/>
      <c r="H8" s="15">
        <f>F8/F13</f>
        <v>0</v>
      </c>
      <c r="I8" s="15">
        <f>G8/G13</f>
        <v>0</v>
      </c>
      <c r="J8" s="16">
        <v>-100</v>
      </c>
      <c r="K8" s="16">
        <v>-100</v>
      </c>
    </row>
    <row r="9" spans="1:11" x14ac:dyDescent="0.25">
      <c r="A9" s="13" t="s">
        <v>5</v>
      </c>
      <c r="B9" s="14">
        <v>1587860</v>
      </c>
      <c r="C9" s="14">
        <v>6849791.3600000003</v>
      </c>
      <c r="D9" s="15">
        <f>B9/B13</f>
        <v>5.7879664202736658E-2</v>
      </c>
      <c r="E9" s="15">
        <f>C9/C13</f>
        <v>4.7601238078506178E-2</v>
      </c>
      <c r="F9" s="14"/>
      <c r="G9" s="14"/>
      <c r="H9" s="15">
        <f>F9/F13</f>
        <v>0</v>
      </c>
      <c r="I9" s="15">
        <f>G9/G13</f>
        <v>0</v>
      </c>
      <c r="J9" s="16">
        <v>-100</v>
      </c>
      <c r="K9" s="16">
        <v>-100</v>
      </c>
    </row>
    <row r="10" spans="1:11" x14ac:dyDescent="0.25">
      <c r="A10" s="13" t="s">
        <v>6</v>
      </c>
      <c r="B10" s="18">
        <v>1914710</v>
      </c>
      <c r="C10" s="14">
        <v>8374715.8200000003</v>
      </c>
      <c r="D10" s="15">
        <f>B10/B13</f>
        <v>6.9793792806432497E-2</v>
      </c>
      <c r="E10" s="15">
        <f>C10/C13</f>
        <v>5.8198391839434371E-2</v>
      </c>
      <c r="F10" s="14"/>
      <c r="G10" s="14"/>
      <c r="H10" s="15">
        <f>F10/F13</f>
        <v>0</v>
      </c>
      <c r="I10" s="15">
        <f>G10/G13</f>
        <v>0</v>
      </c>
      <c r="J10" s="16">
        <v>-100</v>
      </c>
      <c r="K10" s="16">
        <v>-100</v>
      </c>
    </row>
    <row r="11" spans="1:11" x14ac:dyDescent="0.25">
      <c r="A11" s="19" t="s">
        <v>16</v>
      </c>
      <c r="B11" s="20">
        <f>SUM(B5:B10)</f>
        <v>4412234.32</v>
      </c>
      <c r="C11" s="20">
        <f>SUM(C5:C10)</f>
        <v>20860748.399999999</v>
      </c>
      <c r="D11" s="21">
        <f>B11/B13</f>
        <v>0.16083196303539993</v>
      </c>
      <c r="E11" s="21">
        <f>C11/C13</f>
        <v>0.14496754702382886</v>
      </c>
      <c r="F11" s="20">
        <f>SUM(F5:F10)</f>
        <v>123402.59999999999</v>
      </c>
      <c r="G11" s="20">
        <f>SUM(G5:G10)</f>
        <v>691329.62</v>
      </c>
      <c r="H11" s="22">
        <f>F11/F13</f>
        <v>1.6618050242821765E-2</v>
      </c>
      <c r="I11" s="22">
        <f>G11/G13</f>
        <v>1.5701620577203909E-2</v>
      </c>
      <c r="J11" s="23">
        <f t="shared" ref="J11:K13" si="0">(F11/B11-1)*100</f>
        <v>-97.203172110768591</v>
      </c>
      <c r="K11" s="23">
        <f t="shared" si="0"/>
        <v>-96.685978821354269</v>
      </c>
    </row>
    <row r="12" spans="1:11" x14ac:dyDescent="0.25">
      <c r="A12" s="24" t="s">
        <v>18</v>
      </c>
      <c r="B12" s="25">
        <f>B13-B11</f>
        <v>23021580.68</v>
      </c>
      <c r="C12" s="25">
        <f>C13-C11</f>
        <v>123038688.59999999</v>
      </c>
      <c r="D12" s="26">
        <f>B12/B13</f>
        <v>0.83916803696460007</v>
      </c>
      <c r="E12" s="26">
        <f>C12/C13</f>
        <v>0.85503245297617114</v>
      </c>
      <c r="F12" s="25">
        <f>F13-F11</f>
        <v>7302414.4000000004</v>
      </c>
      <c r="G12" s="25">
        <f>G13-G11</f>
        <v>43337859.380000003</v>
      </c>
      <c r="H12" s="26">
        <f>F12/F13</f>
        <v>0.9833819497571783</v>
      </c>
      <c r="I12" s="26">
        <f>G12/G13</f>
        <v>0.98429837942279619</v>
      </c>
      <c r="J12" s="27">
        <f t="shared" si="0"/>
        <v>-68.280134620191518</v>
      </c>
      <c r="K12" s="27">
        <f t="shared" si="0"/>
        <v>-64.777047062902454</v>
      </c>
    </row>
    <row r="13" spans="1:11" x14ac:dyDescent="0.25">
      <c r="A13" s="28" t="s">
        <v>14</v>
      </c>
      <c r="B13" s="29">
        <v>27433815</v>
      </c>
      <c r="C13" s="29">
        <v>143899437</v>
      </c>
      <c r="D13" s="30">
        <f>B13/B13</f>
        <v>1</v>
      </c>
      <c r="E13" s="30">
        <f>C13/C13</f>
        <v>1</v>
      </c>
      <c r="F13" s="29">
        <v>7425817</v>
      </c>
      <c r="G13" s="29">
        <v>44029189</v>
      </c>
      <c r="H13" s="30">
        <f>F13/F13</f>
        <v>1</v>
      </c>
      <c r="I13" s="30">
        <f>G13/G13</f>
        <v>1</v>
      </c>
      <c r="J13" s="31">
        <f t="shared" si="0"/>
        <v>-72.93188351674749</v>
      </c>
      <c r="K13" s="31">
        <f t="shared" si="0"/>
        <v>-69.402806628075965</v>
      </c>
    </row>
    <row r="15" spans="1:11" x14ac:dyDescent="0.25">
      <c r="A15" s="32" t="s">
        <v>17</v>
      </c>
    </row>
  </sheetData>
  <autoFilter ref="A4:K4" xr:uid="{407D203E-59E8-4F85-8B56-6AB51D96E710}">
    <sortState xmlns:xlrd2="http://schemas.microsoft.com/office/spreadsheetml/2017/richdata2" ref="A6:K12">
      <sortCondition descending="1" ref="G4"/>
    </sortState>
  </autoFilter>
  <mergeCells count="7">
    <mergeCell ref="K3:K4"/>
    <mergeCell ref="A1:K1"/>
    <mergeCell ref="A2:K2"/>
    <mergeCell ref="A3:A4"/>
    <mergeCell ref="B3:E3"/>
    <mergeCell ref="F3:I3"/>
    <mergeCell ref="J3:J4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SOFRALIK ZEYTİN</vt:lpstr>
      <vt:lpstr>ZEYTİNYAĞI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2025-07-03T12:51:07Z</dcterms:created>
  <dcterms:modified xsi:type="dcterms:W3CDTF">2026-04-06T13:30:46Z</dcterms:modified>
</cp:coreProperties>
</file>