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eibsrv04.egebirlik.org.tr\Zeytin_Zeytinyagi\EZZİB-EFE\İSTATİSTİK\SEZONLUK İSTATİSTİK\2026\1 OCAK 2026\"/>
    </mc:Choice>
  </mc:AlternateContent>
  <xr:revisionPtr revIDLastSave="0" documentId="13_ncr:1_{295A939C-C7B9-46CA-856E-77F450E0E744}" xr6:coauthVersionLast="47" xr6:coauthVersionMax="47" xr10:uidLastSave="{00000000-0000-0000-0000-000000000000}"/>
  <bookViews>
    <workbookView xWindow="-120" yWindow="-120" windowWidth="29040" windowHeight="15840" xr2:uid="{3149B5C0-5823-4251-A017-82FBF75CC68C}"/>
  </bookViews>
  <sheets>
    <sheet name="SOFRALIK ZEYTİN" sheetId="2" r:id="rId1"/>
    <sheet name="ZEYTİNYAĞI" sheetId="1" r:id="rId2"/>
  </sheets>
  <externalReferences>
    <externalReference r:id="rId3"/>
  </externalReferences>
  <definedNames>
    <definedName name="__bookmark_1" localSheetId="0">TG IHRACAT ULKE GRUP+[1]ULKE!$A$4:$H$12</definedName>
    <definedName name="__bookmark_1">TG IHRACAT ULKE GRUP+[1]ULKE!$A$4:$H$11</definedName>
    <definedName name="_xlnm._FilterDatabase" localSheetId="0" hidden="1">'SOFRALIK ZEYTİN'!$A$4:$K$4</definedName>
    <definedName name="_xlnm._FilterDatabase" localSheetId="1" hidden="1">ZEYTİNYAĞI!$A$4:$K$4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2" l="1"/>
  <c r="J15" i="2"/>
  <c r="I15" i="2"/>
  <c r="H15" i="2"/>
  <c r="E15" i="2"/>
  <c r="D15" i="2"/>
  <c r="G13" i="2"/>
  <c r="G14" i="2" s="1"/>
  <c r="F13" i="2"/>
  <c r="J13" i="2" s="1"/>
  <c r="C13" i="2"/>
  <c r="K13" i="2" s="1"/>
  <c r="B13" i="2"/>
  <c r="B14" i="2" s="1"/>
  <c r="D14" i="2" s="1"/>
  <c r="I12" i="2"/>
  <c r="H12" i="2"/>
  <c r="E12" i="2"/>
  <c r="D12" i="2"/>
  <c r="I11" i="2"/>
  <c r="H11" i="2"/>
  <c r="E11" i="2"/>
  <c r="D11" i="2"/>
  <c r="I10" i="2"/>
  <c r="H10" i="2"/>
  <c r="E10" i="2"/>
  <c r="D10" i="2"/>
  <c r="I9" i="2"/>
  <c r="H9" i="2"/>
  <c r="E9" i="2"/>
  <c r="D9" i="2"/>
  <c r="I8" i="2"/>
  <c r="H8" i="2"/>
  <c r="E8" i="2"/>
  <c r="D8" i="2"/>
  <c r="I7" i="2"/>
  <c r="H7" i="2"/>
  <c r="E7" i="2"/>
  <c r="D7" i="2"/>
  <c r="I6" i="2"/>
  <c r="H6" i="2"/>
  <c r="E6" i="2"/>
  <c r="D6" i="2"/>
  <c r="I5" i="2"/>
  <c r="H5" i="2"/>
  <c r="E5" i="2"/>
  <c r="D5" i="2"/>
  <c r="I14" i="2" l="1"/>
  <c r="D13" i="2"/>
  <c r="E13" i="2"/>
  <c r="C14" i="2"/>
  <c r="E14" i="2" s="1"/>
  <c r="H13" i="2"/>
  <c r="F14" i="2"/>
  <c r="I13" i="2"/>
  <c r="H14" i="2" l="1"/>
  <c r="J14" i="2"/>
  <c r="K14" i="2"/>
  <c r="K11" i="1"/>
  <c r="J11" i="1"/>
  <c r="J13" i="1"/>
  <c r="D5" i="1"/>
  <c r="E5" i="1"/>
  <c r="D6" i="1"/>
  <c r="E6" i="1"/>
  <c r="D7" i="1"/>
  <c r="E7" i="1"/>
  <c r="D8" i="1"/>
  <c r="E8" i="1"/>
  <c r="D9" i="1"/>
  <c r="E9" i="1"/>
  <c r="D10" i="1"/>
  <c r="E10" i="1"/>
  <c r="B11" i="1"/>
  <c r="B12" i="1" s="1"/>
  <c r="D12" i="1" s="1"/>
  <c r="C11" i="1"/>
  <c r="C12" i="1" s="1"/>
  <c r="E12" i="1" s="1"/>
  <c r="G11" i="1"/>
  <c r="I11" i="1" s="1"/>
  <c r="F11" i="1"/>
  <c r="H11" i="1" s="1"/>
  <c r="K13" i="1"/>
  <c r="I13" i="1"/>
  <c r="H13" i="1"/>
  <c r="I5" i="1"/>
  <c r="H5" i="1"/>
  <c r="I10" i="1"/>
  <c r="H10" i="1"/>
  <c r="I9" i="1"/>
  <c r="H9" i="1"/>
  <c r="I8" i="1"/>
  <c r="H8" i="1"/>
  <c r="I6" i="1"/>
  <c r="H6" i="1"/>
  <c r="I7" i="1"/>
  <c r="H7" i="1"/>
  <c r="E13" i="1"/>
  <c r="D13" i="1"/>
  <c r="F12" i="1" l="1"/>
  <c r="J12" i="1" s="1"/>
  <c r="G12" i="1"/>
  <c r="I12" i="1" s="1"/>
  <c r="E11" i="1"/>
  <c r="D11" i="1"/>
  <c r="K12" i="1" l="1"/>
  <c r="H12" i="1"/>
</calcChain>
</file>

<file path=xl/sharedStrings.xml><?xml version="1.0" encoding="utf-8"?>
<sst xmlns="http://schemas.openxmlformats.org/spreadsheetml/2006/main" count="52" uniqueCount="28">
  <si>
    <t>TÜRKİYE GENELİ RAPOR ÜLKE GRUPLARI</t>
  </si>
  <si>
    <t>ÜLKE ADI</t>
  </si>
  <si>
    <t>FAS</t>
  </si>
  <si>
    <t>MISIR</t>
  </si>
  <si>
    <t>YUNANİSTAN</t>
  </si>
  <si>
    <t>İSPANYA</t>
  </si>
  <si>
    <t>İTALYA</t>
  </si>
  <si>
    <t>SURİYE</t>
  </si>
  <si>
    <t>MİKTAR 
DEĞİŞİM 
(%)</t>
  </si>
  <si>
    <t>TUTAR 
DEĞİŞİM 
(%)</t>
  </si>
  <si>
    <t>MİKTAR 
(KG)</t>
  </si>
  <si>
    <t>TUTAR 
($)</t>
  </si>
  <si>
    <t>MİKTAR 
PAY
(%)</t>
  </si>
  <si>
    <t>TUTAR 
PAY
(%)</t>
  </si>
  <si>
    <t>ZEYTİNYAĞI TOPLAM İHRACAT</t>
  </si>
  <si>
    <t>ÜRETİCİ ÜLKELER BAZINDA TÜRKİYE GENELİ ZEYTİNYAĞI İHRACAT RAPORU</t>
  </si>
  <si>
    <t>ÜRETİCİ ÜLKELERE YAPILAN ZEYTİNYAĞI İHRACATI</t>
  </si>
  <si>
    <t>*100 Bin ton ve üzeri üretim yapan ülkeler esas alınmıştır.</t>
  </si>
  <si>
    <t>DİĞER ÜLKELER</t>
  </si>
  <si>
    <t>01.11.2025 - 31.01.2026</t>
  </si>
  <si>
    <t>01.11.2024 - 31.01.2025</t>
  </si>
  <si>
    <t>ÜRETİCİ ÜLKELER BAZINDA TÜRKİYE GENELİ SOFRALIK ZEYTİN İHRACAT RAPORU</t>
  </si>
  <si>
    <t>01.10.2024 - 31.01.2025</t>
  </si>
  <si>
    <t>01.10.2025 - 31.01.2026</t>
  </si>
  <si>
    <t>İRAN (İSLAM CUM.)</t>
  </si>
  <si>
    <t>PERU</t>
  </si>
  <si>
    <t>ÜRETİCİ ÜLKELERE YAPILAN SOFRALIK ZEYTİN İHRACATI</t>
  </si>
  <si>
    <t>SOFRALIK ZEYTİN TOPLAM İHRACAT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</si>
</sst>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"/>
    <numFmt numFmtId="165" formatCode="0.0%"/>
  </numFmts>
  <fonts count="23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sz val="18"/>
      <color theme="3"/>
      <name val="Aptos Display"/>
      <family val="2"/>
      <charset val="162"/>
      <scheme val="major"/>
    </font>
    <font>
      <b/>
      <sz val="15"/>
      <color theme="3"/>
      <name val="Aptos Narrow"/>
      <family val="2"/>
      <charset val="162"/>
      <scheme val="minor"/>
    </font>
    <font>
      <b/>
      <sz val="13"/>
      <color theme="3"/>
      <name val="Aptos Narrow"/>
      <family val="2"/>
      <charset val="162"/>
      <scheme val="minor"/>
    </font>
    <font>
      <b/>
      <sz val="11"/>
      <color theme="3"/>
      <name val="Aptos Narrow"/>
      <family val="2"/>
      <charset val="162"/>
      <scheme val="minor"/>
    </font>
    <font>
      <sz val="11"/>
      <color rgb="FF006100"/>
      <name val="Aptos Narrow"/>
      <family val="2"/>
      <charset val="162"/>
      <scheme val="minor"/>
    </font>
    <font>
      <sz val="11"/>
      <color rgb="FF9C0006"/>
      <name val="Aptos Narrow"/>
      <family val="2"/>
      <charset val="162"/>
      <scheme val="minor"/>
    </font>
    <font>
      <sz val="11"/>
      <color rgb="FF9C5700"/>
      <name val="Aptos Narrow"/>
      <family val="2"/>
      <charset val="162"/>
      <scheme val="minor"/>
    </font>
    <font>
      <sz val="11"/>
      <color rgb="FF3F3F76"/>
      <name val="Aptos Narrow"/>
      <family val="2"/>
      <charset val="162"/>
      <scheme val="minor"/>
    </font>
    <font>
      <b/>
      <sz val="11"/>
      <color rgb="FF3F3F3F"/>
      <name val="Aptos Narrow"/>
      <family val="2"/>
      <charset val="162"/>
      <scheme val="minor"/>
    </font>
    <font>
      <b/>
      <sz val="11"/>
      <color rgb="FFFA7D00"/>
      <name val="Aptos Narrow"/>
      <family val="2"/>
      <charset val="162"/>
      <scheme val="minor"/>
    </font>
    <font>
      <sz val="11"/>
      <color rgb="FFFA7D00"/>
      <name val="Aptos Narrow"/>
      <family val="2"/>
      <charset val="162"/>
      <scheme val="minor"/>
    </font>
    <font>
      <b/>
      <sz val="11"/>
      <color theme="0"/>
      <name val="Aptos Narrow"/>
      <family val="2"/>
      <charset val="162"/>
      <scheme val="minor"/>
    </font>
    <font>
      <sz val="11"/>
      <color rgb="FFFF0000"/>
      <name val="Aptos Narrow"/>
      <family val="2"/>
      <charset val="162"/>
      <scheme val="minor"/>
    </font>
    <font>
      <i/>
      <sz val="11"/>
      <color rgb="FF7F7F7F"/>
      <name val="Aptos Narrow"/>
      <family val="2"/>
      <charset val="162"/>
      <scheme val="minor"/>
    </font>
    <font>
      <b/>
      <sz val="11"/>
      <color theme="1"/>
      <name val="Aptos Narrow"/>
      <family val="2"/>
      <charset val="162"/>
      <scheme val="minor"/>
    </font>
    <font>
      <sz val="11"/>
      <color theme="0"/>
      <name val="Aptos Narrow"/>
      <family val="2"/>
      <charset val="162"/>
      <scheme val="minor"/>
    </font>
    <font>
      <sz val="10"/>
      <color indexed="12"/>
      <name val="Arial"/>
      <family val="2"/>
      <charset val="162"/>
    </font>
    <font>
      <b/>
      <sz val="10"/>
      <color indexed="8"/>
      <name val="Arial"/>
      <family val="2"/>
      <charset val="162"/>
    </font>
    <font>
      <sz val="10"/>
      <color indexed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color theme="1"/>
      <name val="Arial"/>
      <family val="2"/>
      <charset val="16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53">
    <xf numFmtId="0" fontId="0" fillId="0" borderId="0" xfId="0"/>
    <xf numFmtId="3" fontId="19" fillId="34" borderId="10" xfId="0" applyNumberFormat="1" applyFont="1" applyFill="1" applyBorder="1" applyAlignment="1">
      <alignment horizontal="center" vertical="center" wrapText="1"/>
    </xf>
    <xf numFmtId="0" fontId="20" fillId="34" borderId="10" xfId="0" applyFont="1" applyFill="1" applyBorder="1" applyAlignment="1">
      <alignment horizontal="left" vertical="center"/>
    </xf>
    <xf numFmtId="165" fontId="22" fillId="34" borderId="10" xfId="1" applyNumberFormat="1" applyFont="1" applyFill="1" applyBorder="1" applyAlignment="1">
      <alignment horizontal="center" vertical="center"/>
    </xf>
    <xf numFmtId="9" fontId="21" fillId="33" borderId="10" xfId="1" applyFont="1" applyFill="1" applyBorder="1" applyAlignment="1">
      <alignment horizontal="center" vertical="center"/>
    </xf>
    <xf numFmtId="164" fontId="20" fillId="34" borderId="10" xfId="0" applyNumberFormat="1" applyFont="1" applyFill="1" applyBorder="1" applyAlignment="1">
      <alignment horizontal="center" vertical="center"/>
    </xf>
    <xf numFmtId="3" fontId="19" fillId="33" borderId="10" xfId="0" applyNumberFormat="1" applyFont="1" applyFill="1" applyBorder="1" applyAlignment="1">
      <alignment horizontal="center" vertical="center"/>
    </xf>
    <xf numFmtId="0" fontId="21" fillId="33" borderId="10" xfId="0" applyFont="1" applyFill="1" applyBorder="1" applyAlignment="1">
      <alignment vertical="center"/>
    </xf>
    <xf numFmtId="0" fontId="22" fillId="0" borderId="0" xfId="0" applyFont="1"/>
    <xf numFmtId="0" fontId="19" fillId="35" borderId="10" xfId="0" applyFont="1" applyFill="1" applyBorder="1" applyAlignment="1">
      <alignment vertical="center"/>
    </xf>
    <xf numFmtId="165" fontId="21" fillId="35" borderId="10" xfId="1" applyNumberFormat="1" applyFont="1" applyFill="1" applyBorder="1" applyAlignment="1">
      <alignment horizontal="center" vertical="center"/>
    </xf>
    <xf numFmtId="164" fontId="19" fillId="35" borderId="10" xfId="0" applyNumberFormat="1" applyFont="1" applyFill="1" applyBorder="1" applyAlignment="1">
      <alignment horizontal="center" vertical="center" wrapText="1"/>
    </xf>
    <xf numFmtId="3" fontId="20" fillId="34" borderId="10" xfId="0" applyNumberFormat="1" applyFont="1" applyFill="1" applyBorder="1" applyAlignment="1">
      <alignment horizontal="center" vertical="center"/>
    </xf>
    <xf numFmtId="0" fontId="20" fillId="34" borderId="10" xfId="0" applyFont="1" applyFill="1" applyBorder="1" applyAlignment="1">
      <alignment horizontal="center" vertical="center"/>
    </xf>
    <xf numFmtId="3" fontId="19" fillId="35" borderId="10" xfId="0" applyNumberFormat="1" applyFont="1" applyFill="1" applyBorder="1" applyAlignment="1">
      <alignment horizontal="center" vertical="center" wrapText="1"/>
    </xf>
    <xf numFmtId="3" fontId="21" fillId="33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vertical="center" wrapText="1"/>
    </xf>
    <xf numFmtId="3" fontId="20" fillId="0" borderId="10" xfId="0" applyNumberFormat="1" applyFont="1" applyBorder="1" applyAlignment="1">
      <alignment horizontal="center" vertical="center" wrapText="1"/>
    </xf>
    <xf numFmtId="3" fontId="20" fillId="0" borderId="10" xfId="0" applyNumberFormat="1" applyFont="1" applyBorder="1" applyAlignment="1">
      <alignment horizontal="center" vertical="center"/>
    </xf>
    <xf numFmtId="9" fontId="22" fillId="0" borderId="10" xfId="1" applyFont="1" applyFill="1" applyBorder="1" applyAlignment="1">
      <alignment horizontal="center" vertical="center"/>
    </xf>
    <xf numFmtId="9" fontId="21" fillId="35" borderId="10" xfId="1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3" fontId="19" fillId="34" borderId="14" xfId="0" applyNumberFormat="1" applyFont="1" applyFill="1" applyBorder="1" applyAlignment="1">
      <alignment horizontal="center" vertical="center" wrapText="1"/>
    </xf>
    <xf numFmtId="3" fontId="19" fillId="34" borderId="15" xfId="0" applyNumberFormat="1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34" borderId="14" xfId="0" applyFont="1" applyFill="1" applyBorder="1" applyAlignment="1">
      <alignment horizontal="left" vertical="center" wrapText="1"/>
    </xf>
    <xf numFmtId="0" fontId="19" fillId="34" borderId="15" xfId="0" applyFont="1" applyFill="1" applyBorder="1" applyAlignment="1">
      <alignment horizontal="left" vertical="center" wrapText="1"/>
    </xf>
    <xf numFmtId="0" fontId="21" fillId="34" borderId="11" xfId="0" applyFont="1" applyFill="1" applyBorder="1" applyAlignment="1">
      <alignment horizontal="center" vertical="center"/>
    </xf>
    <xf numFmtId="0" fontId="21" fillId="34" borderId="12" xfId="0" applyFont="1" applyFill="1" applyBorder="1" applyAlignment="1">
      <alignment horizontal="center" vertical="center"/>
    </xf>
    <xf numFmtId="0" fontId="21" fillId="34" borderId="13" xfId="0" applyFont="1" applyFill="1" applyBorder="1" applyAlignment="1">
      <alignment horizontal="center" vertical="center"/>
    </xf>
    <xf numFmtId="0" fontId="19" fillId="0" borderId="14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3" fontId="19" fillId="0" borderId="14" xfId="0" applyNumberFormat="1" applyFont="1" applyBorder="1" applyAlignment="1">
      <alignment horizontal="center" vertical="center" wrapText="1"/>
    </xf>
    <xf numFmtId="0" fontId="19" fillId="0" borderId="15" xfId="0" applyFont="1" applyBorder="1" applyAlignment="1">
      <alignment horizontal="left" vertical="center" wrapText="1"/>
    </xf>
    <xf numFmtId="3" fontId="19" fillId="0" borderId="10" xfId="0" applyNumberFormat="1" applyFont="1" applyBorder="1" applyAlignment="1">
      <alignment horizontal="center" vertical="center" wrapText="1"/>
    </xf>
    <xf numFmtId="3" fontId="19" fillId="0" borderId="15" xfId="0" applyNumberFormat="1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165" fontId="22" fillId="0" borderId="10" xfId="1" applyNumberFormat="1" applyFont="1" applyFill="1" applyBorder="1" applyAlignment="1">
      <alignment horizontal="center" vertical="center"/>
    </xf>
    <xf numFmtId="164" fontId="20" fillId="0" borderId="10" xfId="0" applyNumberFormat="1" applyFont="1" applyBorder="1" applyAlignment="1">
      <alignment horizontal="center" vertical="center"/>
    </xf>
    <xf numFmtId="0" fontId="19" fillId="35" borderId="10" xfId="0" applyFont="1" applyFill="1" applyBorder="1" applyAlignment="1">
      <alignment vertical="center" wrapText="1"/>
    </xf>
    <xf numFmtId="1" fontId="21" fillId="35" borderId="10" xfId="0" applyNumberFormat="1" applyFont="1" applyFill="1" applyBorder="1" applyAlignment="1">
      <alignment horizontal="center" vertical="center"/>
    </xf>
    <xf numFmtId="1" fontId="21" fillId="33" borderId="10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165" fontId="22" fillId="0" borderId="0" xfId="1" applyNumberFormat="1" applyFont="1" applyFill="1" applyBorder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164" fontId="20" fillId="0" borderId="0" xfId="0" applyNumberFormat="1" applyFont="1" applyAlignment="1">
      <alignment horizontal="center" vertical="center"/>
    </xf>
  </cellXfs>
  <cellStyles count="44">
    <cellStyle name="%20 - Vurgu1" xfId="20" builtinId="30" customBuiltin="1"/>
    <cellStyle name="%20 - Vurgu2" xfId="24" builtinId="34" customBuiltin="1"/>
    <cellStyle name="%20 - Vurgu3" xfId="28" builtinId="38" customBuiltin="1"/>
    <cellStyle name="%20 - Vurgu4" xfId="32" builtinId="42" customBuiltin="1"/>
    <cellStyle name="%20 - Vurgu5" xfId="36" builtinId="46" customBuiltin="1"/>
    <cellStyle name="%20 - Vurgu6" xfId="40" builtinId="50" customBuiltin="1"/>
    <cellStyle name="%40 - Vurgu1" xfId="21" builtinId="31" customBuiltin="1"/>
    <cellStyle name="%40 - Vurgu2" xfId="25" builtinId="35" customBuiltin="1"/>
    <cellStyle name="%40 - Vurgu3" xfId="29" builtinId="39" customBuiltin="1"/>
    <cellStyle name="%40 - Vurgu4" xfId="33" builtinId="43" customBuiltin="1"/>
    <cellStyle name="%40 - Vurgu5" xfId="37" builtinId="47" customBuiltin="1"/>
    <cellStyle name="%40 - Vurgu6" xfId="41" builtinId="51" customBuiltin="1"/>
    <cellStyle name="%60 - Vurgu1" xfId="22" builtinId="32" customBuiltin="1"/>
    <cellStyle name="%60 - Vurgu2" xfId="26" builtinId="36" customBuiltin="1"/>
    <cellStyle name="%60 - Vurgu3" xfId="30" builtinId="40" customBuiltin="1"/>
    <cellStyle name="%60 - Vurgu4" xfId="34" builtinId="44" customBuiltin="1"/>
    <cellStyle name="%60 - Vurgu5" xfId="38" builtinId="48" customBuiltin="1"/>
    <cellStyle name="%60 - Vurgu6" xfId="42" builtinId="52" customBuiltin="1"/>
    <cellStyle name="Açıklama Metni" xfId="17" builtinId="53" customBuiltin="1"/>
    <cellStyle name="Ana Başlık" xfId="2" builtinId="15" customBuiltin="1"/>
    <cellStyle name="Bağlı Hücre" xfId="13" builtinId="24" customBuiltin="1"/>
    <cellStyle name="Başlık 1" xfId="3" builtinId="16" customBuiltin="1"/>
    <cellStyle name="Başlık 2" xfId="4" builtinId="17" customBuiltin="1"/>
    <cellStyle name="Başlık 3" xfId="5" builtinId="18" customBuiltin="1"/>
    <cellStyle name="Başlık 4" xfId="6" builtinId="19" customBuiltin="1"/>
    <cellStyle name="Çıkış" xfId="11" builtinId="21" customBuiltin="1"/>
    <cellStyle name="Giriş" xfId="10" builtinId="20" customBuiltin="1"/>
    <cellStyle name="Hesaplama" xfId="12" builtinId="22" customBuiltin="1"/>
    <cellStyle name="Hyperlink" xfId="43" xr:uid="{1F581026-3A08-4890-BF9C-51EA008FA4FC}"/>
    <cellStyle name="İşaretli Hücre" xfId="14" builtinId="23" customBuiltin="1"/>
    <cellStyle name="İyi" xfId="7" builtinId="26" customBuiltin="1"/>
    <cellStyle name="Kötü" xfId="8" builtinId="27" customBuiltin="1"/>
    <cellStyle name="Normal" xfId="0" builtinId="0"/>
    <cellStyle name="Not" xfId="16" builtinId="10" customBuiltin="1"/>
    <cellStyle name="Nötr" xfId="9" builtinId="28" customBuiltin="1"/>
    <cellStyle name="Toplam" xfId="18" builtinId="25" customBuiltin="1"/>
    <cellStyle name="Uyarı Metni" xfId="15" builtinId="11" customBuiltin="1"/>
    <cellStyle name="Vurgu1" xfId="19" builtinId="29" customBuiltin="1"/>
    <cellStyle name="Vurgu2" xfId="23" builtinId="33" customBuiltin="1"/>
    <cellStyle name="Vurgu3" xfId="27" builtinId="37" customBuiltin="1"/>
    <cellStyle name="Vurgu4" xfId="31" builtinId="41" customBuiltin="1"/>
    <cellStyle name="Vurgu5" xfId="35" builtinId="45" customBuiltin="1"/>
    <cellStyle name="Vurgu6" xfId="39" builtinId="49" customBuiltin="1"/>
    <cellStyle name="Yüzd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ULKE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LK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08C74-5C21-4924-8E50-305F39ED2B73}">
  <dimension ref="A1:K17"/>
  <sheetViews>
    <sheetView tabSelected="1" zoomScale="145" zoomScaleNormal="145" workbookViewId="0">
      <selection activeCell="G19" sqref="G19"/>
    </sheetView>
  </sheetViews>
  <sheetFormatPr defaultRowHeight="12.75" x14ac:dyDescent="0.25"/>
  <cols>
    <col min="1" max="1" width="55.140625" style="21" bestFit="1" customWidth="1"/>
    <col min="2" max="3" width="10.5703125" style="21" bestFit="1" customWidth="1"/>
    <col min="4" max="4" width="8.28515625" style="21" bestFit="1" customWidth="1"/>
    <col min="5" max="5" width="7.28515625" style="21" bestFit="1" customWidth="1"/>
    <col min="6" max="7" width="10.5703125" style="21" bestFit="1" customWidth="1"/>
    <col min="8" max="8" width="8.28515625" style="21" bestFit="1" customWidth="1"/>
    <col min="9" max="9" width="7.28515625" style="21" bestFit="1" customWidth="1"/>
    <col min="10" max="11" width="9" style="21" bestFit="1" customWidth="1"/>
    <col min="12" max="16384" width="9.140625" style="21"/>
  </cols>
  <sheetData>
    <row r="1" spans="1:11" ht="15" customHeight="1" x14ac:dyDescent="0.25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7"/>
    </row>
    <row r="2" spans="1:11" ht="15.75" customHeight="1" x14ac:dyDescent="0.25">
      <c r="A2" s="25" t="s">
        <v>21</v>
      </c>
      <c r="B2" s="26"/>
      <c r="C2" s="26"/>
      <c r="D2" s="26"/>
      <c r="E2" s="26"/>
      <c r="F2" s="26"/>
      <c r="G2" s="26"/>
      <c r="H2" s="26"/>
      <c r="I2" s="26"/>
      <c r="J2" s="26"/>
      <c r="K2" s="27"/>
    </row>
    <row r="3" spans="1:11" ht="15.75" customHeight="1" x14ac:dyDescent="0.25">
      <c r="A3" s="33" t="s">
        <v>1</v>
      </c>
      <c r="B3" s="34" t="s">
        <v>22</v>
      </c>
      <c r="C3" s="35"/>
      <c r="D3" s="35"/>
      <c r="E3" s="36"/>
      <c r="F3" s="34" t="s">
        <v>23</v>
      </c>
      <c r="G3" s="35"/>
      <c r="H3" s="35"/>
      <c r="I3" s="36"/>
      <c r="J3" s="37" t="s">
        <v>8</v>
      </c>
      <c r="K3" s="37" t="s">
        <v>9</v>
      </c>
    </row>
    <row r="4" spans="1:11" ht="45.75" customHeight="1" x14ac:dyDescent="0.25">
      <c r="A4" s="38"/>
      <c r="B4" s="39" t="s">
        <v>10</v>
      </c>
      <c r="C4" s="39" t="s">
        <v>11</v>
      </c>
      <c r="D4" s="39" t="s">
        <v>12</v>
      </c>
      <c r="E4" s="39" t="s">
        <v>13</v>
      </c>
      <c r="F4" s="39" t="s">
        <v>10</v>
      </c>
      <c r="G4" s="39" t="s">
        <v>11</v>
      </c>
      <c r="H4" s="39" t="s">
        <v>12</v>
      </c>
      <c r="I4" s="39" t="s">
        <v>13</v>
      </c>
      <c r="J4" s="40"/>
      <c r="K4" s="40"/>
    </row>
    <row r="5" spans="1:11" ht="15" customHeight="1" x14ac:dyDescent="0.25">
      <c r="A5" s="41" t="s">
        <v>24</v>
      </c>
      <c r="B5" s="18">
        <v>79949.919999999998</v>
      </c>
      <c r="C5" s="18">
        <v>155994.01999999999</v>
      </c>
      <c r="D5" s="42">
        <f>B5/B15</f>
        <v>2.1420086382860767E-3</v>
      </c>
      <c r="E5" s="42">
        <f>C5/C15</f>
        <v>1.6643062027155136E-3</v>
      </c>
      <c r="F5" s="18">
        <v>186720.38</v>
      </c>
      <c r="G5" s="18">
        <v>549375.36</v>
      </c>
      <c r="H5" s="42">
        <f>F5/F15</f>
        <v>5.4547076420032228E-3</v>
      </c>
      <c r="I5" s="42">
        <f>G5/G15</f>
        <v>5.897712950981588E-3</v>
      </c>
      <c r="J5" s="43">
        <v>133.54667521868691</v>
      </c>
      <c r="K5" s="43">
        <v>252.17719243340227</v>
      </c>
    </row>
    <row r="6" spans="1:11" ht="15" customHeight="1" x14ac:dyDescent="0.25">
      <c r="A6" s="41" t="s">
        <v>5</v>
      </c>
      <c r="B6" s="18">
        <v>348289.4</v>
      </c>
      <c r="C6" s="18">
        <v>385235.20000000001</v>
      </c>
      <c r="D6" s="42">
        <f>B6/B15</f>
        <v>9.3313277039360973E-3</v>
      </c>
      <c r="E6" s="42">
        <f>C6/C15</f>
        <v>4.11008917434368E-3</v>
      </c>
      <c r="F6" s="18">
        <v>231840</v>
      </c>
      <c r="G6" s="18">
        <v>297581.07</v>
      </c>
      <c r="H6" s="42">
        <f>F6/F15</f>
        <v>6.7727980187381109E-3</v>
      </c>
      <c r="I6" s="42">
        <f>G6/G15</f>
        <v>3.1946240372082916E-3</v>
      </c>
      <c r="J6" s="43">
        <v>-33.434666688104784</v>
      </c>
      <c r="K6" s="43">
        <v>-22.753406230790954</v>
      </c>
    </row>
    <row r="7" spans="1:11" ht="15" customHeight="1" x14ac:dyDescent="0.25">
      <c r="A7" s="41" t="s">
        <v>6</v>
      </c>
      <c r="B7" s="18">
        <v>83856</v>
      </c>
      <c r="C7" s="18">
        <v>147880</v>
      </c>
      <c r="D7" s="42">
        <f>B7/B15</f>
        <v>2.2466598637261581E-3</v>
      </c>
      <c r="E7" s="42">
        <f>C7/C15</f>
        <v>1.5777374110723613E-3</v>
      </c>
      <c r="F7" s="18">
        <v>99315.7</v>
      </c>
      <c r="G7" s="18">
        <v>182272.18</v>
      </c>
      <c r="H7" s="42">
        <f>F7/F15</f>
        <v>2.901333575696983E-3</v>
      </c>
      <c r="I7" s="42">
        <f>G7/G15</f>
        <v>1.9567477445469107E-3</v>
      </c>
      <c r="J7" s="43">
        <v>18.436009349360805</v>
      </c>
      <c r="K7" s="43">
        <v>23.256816337570996</v>
      </c>
    </row>
    <row r="8" spans="1:11" ht="15" customHeight="1" x14ac:dyDescent="0.25">
      <c r="A8" s="41" t="s">
        <v>4</v>
      </c>
      <c r="B8" s="18">
        <v>98128.62</v>
      </c>
      <c r="C8" s="18">
        <v>236080.47</v>
      </c>
      <c r="D8" s="42">
        <f>B8/B15</f>
        <v>2.629050181702394E-3</v>
      </c>
      <c r="E8" s="42">
        <f>C8/C15</f>
        <v>2.5187516198441049E-3</v>
      </c>
      <c r="F8" s="18">
        <v>17552.36</v>
      </c>
      <c r="G8" s="18">
        <v>51656</v>
      </c>
      <c r="H8" s="42">
        <f>F8/F15</f>
        <v>5.1276133985584055E-4</v>
      </c>
      <c r="I8" s="42">
        <f>G8/G15</f>
        <v>5.545429998824572E-4</v>
      </c>
      <c r="J8" s="43">
        <v>-82.112904471702535</v>
      </c>
      <c r="K8" s="43">
        <v>-78.119325160611552</v>
      </c>
    </row>
    <row r="9" spans="1:11" ht="15" customHeight="1" x14ac:dyDescent="0.25">
      <c r="A9" s="41" t="s">
        <v>7</v>
      </c>
      <c r="B9" s="18">
        <v>6048.77</v>
      </c>
      <c r="C9" s="18">
        <v>28951.9</v>
      </c>
      <c r="D9" s="42">
        <f>B9/B15</f>
        <v>1.6205791814432927E-4</v>
      </c>
      <c r="E9" s="42">
        <f>C9/C15</f>
        <v>3.0888893529636125E-4</v>
      </c>
      <c r="F9" s="18">
        <v>12241.23</v>
      </c>
      <c r="G9" s="18">
        <v>35614.5</v>
      </c>
      <c r="H9" s="42">
        <f>F9/F15</f>
        <v>3.5760601402224604E-4</v>
      </c>
      <c r="I9" s="42">
        <f>G9/G15</f>
        <v>3.8233257838999869E-4</v>
      </c>
      <c r="J9" s="43">
        <v>102.37552428014288</v>
      </c>
      <c r="K9" s="43">
        <v>23.012652019383868</v>
      </c>
    </row>
    <row r="10" spans="1:11" ht="15" customHeight="1" x14ac:dyDescent="0.25">
      <c r="A10" s="41" t="s">
        <v>25</v>
      </c>
      <c r="B10" s="18">
        <v>0</v>
      </c>
      <c r="C10" s="18">
        <v>0</v>
      </c>
      <c r="D10" s="42">
        <f>B10/B15</f>
        <v>0</v>
      </c>
      <c r="E10" s="42">
        <f>C10/C15</f>
        <v>0</v>
      </c>
      <c r="F10" s="18">
        <v>5</v>
      </c>
      <c r="G10" s="18">
        <v>33.299999999999997</v>
      </c>
      <c r="H10" s="42">
        <f>F10/F15</f>
        <v>1.4606620985891372E-7</v>
      </c>
      <c r="I10" s="42">
        <f>G10/G15</f>
        <v>3.5748571116783774E-7</v>
      </c>
      <c r="J10" s="43">
        <v>0</v>
      </c>
      <c r="K10" s="43">
        <v>0</v>
      </c>
    </row>
    <row r="11" spans="1:11" ht="15" customHeight="1" x14ac:dyDescent="0.25">
      <c r="A11" s="41" t="s">
        <v>2</v>
      </c>
      <c r="B11" s="18">
        <v>37980</v>
      </c>
      <c r="C11" s="18">
        <v>32889.07</v>
      </c>
      <c r="D11" s="42">
        <f>B11/B15</f>
        <v>1.0175555908261721E-3</v>
      </c>
      <c r="E11" s="42">
        <f>C11/C15</f>
        <v>3.5089475354596746E-4</v>
      </c>
      <c r="F11" s="18">
        <v>0</v>
      </c>
      <c r="G11" s="18">
        <v>0</v>
      </c>
      <c r="H11" s="42">
        <f>F11/F15</f>
        <v>0</v>
      </c>
      <c r="I11" s="42">
        <f>G11/G15</f>
        <v>0</v>
      </c>
      <c r="J11" s="43">
        <v>-100</v>
      </c>
      <c r="K11" s="43">
        <v>-100</v>
      </c>
    </row>
    <row r="12" spans="1:11" ht="15" customHeight="1" x14ac:dyDescent="0.25">
      <c r="A12" s="41" t="s">
        <v>3</v>
      </c>
      <c r="B12" s="18">
        <v>64840</v>
      </c>
      <c r="C12" s="18">
        <v>143066.31</v>
      </c>
      <c r="D12" s="42">
        <f>B12/B15</f>
        <v>1.7371854794409952E-3</v>
      </c>
      <c r="E12" s="42">
        <f>C12/C15</f>
        <v>1.5263799672104129E-3</v>
      </c>
      <c r="F12" s="18">
        <v>0</v>
      </c>
      <c r="G12" s="18">
        <v>0</v>
      </c>
      <c r="H12" s="42">
        <f>F12/F15</f>
        <v>0</v>
      </c>
      <c r="I12" s="42">
        <f>G12/G15</f>
        <v>0</v>
      </c>
      <c r="J12" s="43">
        <v>-100</v>
      </c>
      <c r="K12" s="43">
        <v>-100</v>
      </c>
    </row>
    <row r="13" spans="1:11" ht="15" customHeight="1" x14ac:dyDescent="0.25">
      <c r="A13" s="44" t="s">
        <v>26</v>
      </c>
      <c r="B13" s="14">
        <f>SUM(B5:B12)</f>
        <v>719092.71</v>
      </c>
      <c r="C13" s="14">
        <f>SUM(C5:C12)</f>
        <v>1130096.97</v>
      </c>
      <c r="D13" s="10">
        <f>B13/B15</f>
        <v>1.9265845376062223E-2</v>
      </c>
      <c r="E13" s="10">
        <f>C13/C15</f>
        <v>1.2057048064028401E-2</v>
      </c>
      <c r="F13" s="14">
        <f>SUM(F5:F12)</f>
        <v>547674.67000000004</v>
      </c>
      <c r="G13" s="14">
        <f>SUM(G5:G12)</f>
        <v>1116532.4099999999</v>
      </c>
      <c r="H13" s="10">
        <f>F13/F15</f>
        <v>1.5999352656526265E-2</v>
      </c>
      <c r="I13" s="10">
        <f>G13/G15</f>
        <v>1.1986317796720413E-2</v>
      </c>
      <c r="J13" s="45">
        <f t="shared" ref="J13:K15" si="0">(F13/B13-1)*100</f>
        <v>-23.838100096995831</v>
      </c>
      <c r="K13" s="45">
        <f t="shared" si="0"/>
        <v>-1.2003005370415321</v>
      </c>
    </row>
    <row r="14" spans="1:11" ht="15" customHeight="1" x14ac:dyDescent="0.25">
      <c r="A14" s="16" t="s">
        <v>18</v>
      </c>
      <c r="B14" s="17">
        <f>B15-B13</f>
        <v>36605649.390000001</v>
      </c>
      <c r="C14" s="17">
        <f>C15-C13</f>
        <v>92599061.609999999</v>
      </c>
      <c r="D14" s="42">
        <f>B14/B15</f>
        <v>0.98073415462393776</v>
      </c>
      <c r="E14" s="42">
        <f>C14/C15</f>
        <v>0.98794295193597159</v>
      </c>
      <c r="F14" s="17">
        <f>F15-F13</f>
        <v>33683377.158</v>
      </c>
      <c r="G14" s="17">
        <f>G15-G13</f>
        <v>92034043.849999994</v>
      </c>
      <c r="H14" s="42">
        <f>F14/F15</f>
        <v>0.9840006473434737</v>
      </c>
      <c r="I14" s="42">
        <f>G14/G15</f>
        <v>0.98801368220327968</v>
      </c>
      <c r="J14" s="18">
        <f t="shared" si="0"/>
        <v>-7.9831181271115881</v>
      </c>
      <c r="K14" s="18">
        <f t="shared" si="0"/>
        <v>-0.61017655057855613</v>
      </c>
    </row>
    <row r="15" spans="1:11" ht="15" customHeight="1" x14ac:dyDescent="0.25">
      <c r="A15" s="7" t="s">
        <v>27</v>
      </c>
      <c r="B15" s="15">
        <v>37324742.100000001</v>
      </c>
      <c r="C15" s="15">
        <v>93729158.579999998</v>
      </c>
      <c r="D15" s="4">
        <f>B15/B15</f>
        <v>1</v>
      </c>
      <c r="E15" s="4">
        <f>C15/C15</f>
        <v>1</v>
      </c>
      <c r="F15" s="15">
        <v>34231051.828000002</v>
      </c>
      <c r="G15" s="15">
        <v>93150576.25999999</v>
      </c>
      <c r="H15" s="4">
        <f>F15/F15</f>
        <v>1</v>
      </c>
      <c r="I15" s="4">
        <f>G15/G15</f>
        <v>1</v>
      </c>
      <c r="J15" s="46">
        <f t="shared" si="0"/>
        <v>-8.2885777581836244</v>
      </c>
      <c r="K15" s="46">
        <f t="shared" si="0"/>
        <v>-0.61729170384707821</v>
      </c>
    </row>
    <row r="16" spans="1:11" ht="15" customHeight="1" x14ac:dyDescent="0.25">
      <c r="A16" s="47"/>
      <c r="B16" s="48"/>
      <c r="C16" s="48"/>
      <c r="D16" s="49"/>
      <c r="E16" s="49"/>
      <c r="F16" s="50"/>
      <c r="G16" s="51"/>
      <c r="H16" s="49"/>
      <c r="I16" s="49"/>
      <c r="J16" s="52"/>
      <c r="K16" s="52"/>
    </row>
    <row r="17" spans="1:1" x14ac:dyDescent="0.25">
      <c r="A17" s="21" t="s">
        <v>17</v>
      </c>
    </row>
  </sheetData>
  <mergeCells count="7">
    <mergeCell ref="A1:K1"/>
    <mergeCell ref="A2:K2"/>
    <mergeCell ref="A3:A4"/>
    <mergeCell ref="B3:E3"/>
    <mergeCell ref="F3:I3"/>
    <mergeCell ref="J3:J4"/>
    <mergeCell ref="K3:K4"/>
  </mergeCells>
  <pageMargins left="0.25" right="0.25" top="0.25" bottom="0.25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D203E-59E8-4F85-8B56-6AB51D96E710}">
  <dimension ref="A1:K15"/>
  <sheetViews>
    <sheetView zoomScale="145" zoomScaleNormal="145" workbookViewId="0">
      <selection activeCell="F18" sqref="F18"/>
    </sheetView>
  </sheetViews>
  <sheetFormatPr defaultRowHeight="12.75" x14ac:dyDescent="0.25"/>
  <cols>
    <col min="1" max="1" width="48.85546875" style="21" bestFit="1" customWidth="1"/>
    <col min="2" max="2" width="13" style="21" bestFit="1" customWidth="1"/>
    <col min="3" max="3" width="13.5703125" style="21" bestFit="1" customWidth="1"/>
    <col min="4" max="4" width="13" style="21" bestFit="1" customWidth="1"/>
    <col min="5" max="5" width="12" style="21" bestFit="1" customWidth="1"/>
    <col min="6" max="6" width="13" style="21" bestFit="1" customWidth="1"/>
    <col min="7" max="7" width="12" style="21" bestFit="1" customWidth="1"/>
    <col min="8" max="8" width="13" style="21" bestFit="1" customWidth="1"/>
    <col min="9" max="9" width="12" style="21" bestFit="1" customWidth="1"/>
    <col min="10" max="11" width="10.140625" style="21" bestFit="1" customWidth="1"/>
    <col min="12" max="16384" width="9.140625" style="21"/>
  </cols>
  <sheetData>
    <row r="1" spans="1:11" ht="15" customHeight="1" x14ac:dyDescent="0.25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7"/>
    </row>
    <row r="2" spans="1:11" ht="15" customHeight="1" x14ac:dyDescent="0.25">
      <c r="A2" s="25" t="s">
        <v>15</v>
      </c>
      <c r="B2" s="26"/>
      <c r="C2" s="26"/>
      <c r="D2" s="26"/>
      <c r="E2" s="26"/>
      <c r="F2" s="26"/>
      <c r="G2" s="26"/>
      <c r="H2" s="26"/>
      <c r="I2" s="26"/>
      <c r="J2" s="26"/>
      <c r="K2" s="27"/>
    </row>
    <row r="3" spans="1:11" ht="14.25" customHeight="1" x14ac:dyDescent="0.25">
      <c r="A3" s="28" t="s">
        <v>1</v>
      </c>
      <c r="B3" s="30" t="s">
        <v>20</v>
      </c>
      <c r="C3" s="31"/>
      <c r="D3" s="31"/>
      <c r="E3" s="32"/>
      <c r="F3" s="30" t="s">
        <v>19</v>
      </c>
      <c r="G3" s="31"/>
      <c r="H3" s="31"/>
      <c r="I3" s="32"/>
      <c r="J3" s="23" t="s">
        <v>8</v>
      </c>
      <c r="K3" s="23" t="s">
        <v>9</v>
      </c>
    </row>
    <row r="4" spans="1:11" ht="38.25" x14ac:dyDescent="0.25">
      <c r="A4" s="29"/>
      <c r="B4" s="1" t="s">
        <v>10</v>
      </c>
      <c r="C4" s="1" t="s">
        <v>11</v>
      </c>
      <c r="D4" s="1" t="s">
        <v>12</v>
      </c>
      <c r="E4" s="1" t="s">
        <v>13</v>
      </c>
      <c r="F4" s="1" t="s">
        <v>10</v>
      </c>
      <c r="G4" s="1" t="s">
        <v>11</v>
      </c>
      <c r="H4" s="1" t="s">
        <v>12</v>
      </c>
      <c r="I4" s="1" t="s">
        <v>13</v>
      </c>
      <c r="J4" s="24"/>
      <c r="K4" s="24"/>
    </row>
    <row r="5" spans="1:11" s="22" customFormat="1" x14ac:dyDescent="0.25">
      <c r="A5" s="2" t="s">
        <v>7</v>
      </c>
      <c r="B5" s="12">
        <v>39969.019999999997</v>
      </c>
      <c r="C5" s="12">
        <v>311561.40000000002</v>
      </c>
      <c r="D5" s="3">
        <f>B5/B13</f>
        <v>1.9454173946686769E-3</v>
      </c>
      <c r="E5" s="3">
        <f>C5/C13</f>
        <v>2.8562267578141685E-3</v>
      </c>
      <c r="F5" s="12">
        <v>40622.400000000001</v>
      </c>
      <c r="G5" s="12">
        <v>260668.28</v>
      </c>
      <c r="H5" s="3">
        <f>F5/F13</f>
        <v>7.7061847178456298E-3</v>
      </c>
      <c r="I5" s="3">
        <f>G5/G13</f>
        <v>8.3331950612277345E-3</v>
      </c>
      <c r="J5" s="5">
        <v>1.6347160876098656</v>
      </c>
      <c r="K5" s="5">
        <v>-16.334860480149345</v>
      </c>
    </row>
    <row r="6" spans="1:11" x14ac:dyDescent="0.25">
      <c r="A6" s="2" t="s">
        <v>2</v>
      </c>
      <c r="B6" s="12">
        <v>167997</v>
      </c>
      <c r="C6" s="12">
        <v>823022.04</v>
      </c>
      <c r="D6" s="3">
        <f>B6/B13</f>
        <v>8.1769401914821467E-3</v>
      </c>
      <c r="E6" s="3">
        <f>C6/C13</f>
        <v>7.5450218573892757E-3</v>
      </c>
      <c r="F6" s="12">
        <v>48000</v>
      </c>
      <c r="G6" s="12">
        <v>204037.97</v>
      </c>
      <c r="H6" s="3">
        <f>F6/F13</f>
        <v>9.1057364029843192E-3</v>
      </c>
      <c r="I6" s="3">
        <f>G6/G13</f>
        <v>6.522804400700126E-3</v>
      </c>
      <c r="J6" s="5">
        <v>-71.428061215378847</v>
      </c>
      <c r="K6" s="5">
        <v>-75.208686999439294</v>
      </c>
    </row>
    <row r="7" spans="1:11" x14ac:dyDescent="0.25">
      <c r="A7" s="2" t="s">
        <v>3</v>
      </c>
      <c r="B7" s="12">
        <v>483387.9</v>
      </c>
      <c r="C7" s="12">
        <v>2880914.44</v>
      </c>
      <c r="D7" s="3">
        <f>B7/B13</f>
        <v>2.3528003164259795E-2</v>
      </c>
      <c r="E7" s="3">
        <f>C7/C13</f>
        <v>2.6410668685213318E-2</v>
      </c>
      <c r="F7" s="12">
        <v>13759.2</v>
      </c>
      <c r="G7" s="12">
        <v>91632</v>
      </c>
      <c r="H7" s="3">
        <f>F7/F13</f>
        <v>2.6101593399154555E-3</v>
      </c>
      <c r="I7" s="3">
        <f>G7/G13</f>
        <v>2.9293450275208774E-3</v>
      </c>
      <c r="J7" s="5">
        <v>-97.15359031535543</v>
      </c>
      <c r="K7" s="5">
        <v>-96.819343236031685</v>
      </c>
    </row>
    <row r="8" spans="1:11" x14ac:dyDescent="0.25">
      <c r="A8" s="2" t="s">
        <v>4</v>
      </c>
      <c r="B8" s="12">
        <v>88223.99</v>
      </c>
      <c r="C8" s="12">
        <v>833896.19</v>
      </c>
      <c r="D8" s="3">
        <f>B8/B13</f>
        <v>4.2941379291530149E-3</v>
      </c>
      <c r="E8" s="3">
        <f>C8/C13</f>
        <v>7.6447101955418343E-3</v>
      </c>
      <c r="F8" s="12">
        <v>0</v>
      </c>
      <c r="G8" s="12">
        <v>0</v>
      </c>
      <c r="H8" s="3">
        <f>F8/F13</f>
        <v>0</v>
      </c>
      <c r="I8" s="3">
        <f>G8/G13</f>
        <v>0</v>
      </c>
      <c r="J8" s="5">
        <v>-100</v>
      </c>
      <c r="K8" s="5">
        <v>-100</v>
      </c>
    </row>
    <row r="9" spans="1:11" x14ac:dyDescent="0.25">
      <c r="A9" s="2" t="s">
        <v>5</v>
      </c>
      <c r="B9" s="12">
        <v>1352460</v>
      </c>
      <c r="C9" s="12">
        <v>6101763.2400000002</v>
      </c>
      <c r="D9" s="3">
        <f>B9/B13</f>
        <v>6.5828464385506547E-2</v>
      </c>
      <c r="E9" s="3">
        <f>C9/C13</f>
        <v>5.5937672111933241E-2</v>
      </c>
      <c r="F9" s="12">
        <v>0</v>
      </c>
      <c r="G9" s="12">
        <v>0</v>
      </c>
      <c r="H9" s="3">
        <f>F9/F13</f>
        <v>0</v>
      </c>
      <c r="I9" s="3">
        <f>G9/G13</f>
        <v>0</v>
      </c>
      <c r="J9" s="5">
        <v>-100</v>
      </c>
      <c r="K9" s="5">
        <v>-100</v>
      </c>
    </row>
    <row r="10" spans="1:11" x14ac:dyDescent="0.25">
      <c r="A10" s="2" t="s">
        <v>6</v>
      </c>
      <c r="B10" s="13">
        <v>1833710</v>
      </c>
      <c r="C10" s="12">
        <v>8101916.5099999998</v>
      </c>
      <c r="D10" s="3">
        <f>B10/B13</f>
        <v>8.9252409260419691E-2</v>
      </c>
      <c r="E10" s="3">
        <f>C10/C13</f>
        <v>7.4273997759152388E-2</v>
      </c>
      <c r="F10" s="12">
        <v>0</v>
      </c>
      <c r="G10" s="12">
        <v>0</v>
      </c>
      <c r="H10" s="3">
        <f>F10/F13</f>
        <v>0</v>
      </c>
      <c r="I10" s="3">
        <f>G10/G13</f>
        <v>0</v>
      </c>
      <c r="J10" s="5">
        <v>-100</v>
      </c>
      <c r="K10" s="5">
        <v>-100</v>
      </c>
    </row>
    <row r="11" spans="1:11" x14ac:dyDescent="0.25">
      <c r="A11" s="9" t="s">
        <v>16</v>
      </c>
      <c r="B11" s="14">
        <f>SUM(B5:B10)</f>
        <v>3965747.91</v>
      </c>
      <c r="C11" s="14">
        <f>SUM(C5:C10)</f>
        <v>19053073.82</v>
      </c>
      <c r="D11" s="20">
        <f>B11/B13</f>
        <v>0.19302537232548989</v>
      </c>
      <c r="E11" s="20">
        <f>C11/C13</f>
        <v>0.17466829736704423</v>
      </c>
      <c r="F11" s="14">
        <f>SUM(F5:F10)</f>
        <v>102381.59999999999</v>
      </c>
      <c r="G11" s="14">
        <f>SUM(G5:G10)</f>
        <v>556338.25</v>
      </c>
      <c r="H11" s="10">
        <f>F11/F13</f>
        <v>1.9422080460745401E-2</v>
      </c>
      <c r="I11" s="10">
        <f>G11/G13</f>
        <v>1.7785344489448737E-2</v>
      </c>
      <c r="J11" s="11">
        <f t="shared" ref="J11:K13" si="0">(F11/B11-1)*100</f>
        <v>-97.418353301231392</v>
      </c>
      <c r="K11" s="11">
        <f t="shared" si="0"/>
        <v>-97.08006038681269</v>
      </c>
    </row>
    <row r="12" spans="1:11" x14ac:dyDescent="0.25">
      <c r="A12" s="16" t="s">
        <v>18</v>
      </c>
      <c r="B12" s="17">
        <f>B13-B11</f>
        <v>16579467.789999999</v>
      </c>
      <c r="C12" s="17">
        <f>C13-C11</f>
        <v>90028391.49000001</v>
      </c>
      <c r="D12" s="19">
        <f>B12/B13</f>
        <v>0.80697462767451011</v>
      </c>
      <c r="E12" s="19">
        <f>C12/C13</f>
        <v>0.82533170263295585</v>
      </c>
      <c r="F12" s="17">
        <f>F13-F11</f>
        <v>5169020.7200000007</v>
      </c>
      <c r="G12" s="17">
        <f>G13-G11</f>
        <v>30724374.379999999</v>
      </c>
      <c r="H12" s="19">
        <f>F12/F13</f>
        <v>0.98057791953925466</v>
      </c>
      <c r="I12" s="19">
        <f>G12/G13</f>
        <v>0.98221465551055132</v>
      </c>
      <c r="J12" s="18">
        <f t="shared" si="0"/>
        <v>-68.822758453575176</v>
      </c>
      <c r="K12" s="18">
        <f t="shared" si="0"/>
        <v>-65.872572116971867</v>
      </c>
    </row>
    <row r="13" spans="1:11" x14ac:dyDescent="0.25">
      <c r="A13" s="7" t="s">
        <v>14</v>
      </c>
      <c r="B13" s="15">
        <v>20545215.699999999</v>
      </c>
      <c r="C13" s="15">
        <v>109081465.31</v>
      </c>
      <c r="D13" s="4">
        <f>B13/B13</f>
        <v>1</v>
      </c>
      <c r="E13" s="4">
        <f>C13/C13</f>
        <v>1</v>
      </c>
      <c r="F13" s="15">
        <v>5271402.32</v>
      </c>
      <c r="G13" s="15">
        <v>31280712.629999999</v>
      </c>
      <c r="H13" s="4">
        <f>F13/F13</f>
        <v>1</v>
      </c>
      <c r="I13" s="4">
        <f>G13/G13</f>
        <v>1</v>
      </c>
      <c r="J13" s="6">
        <f t="shared" si="0"/>
        <v>-74.342433795912882</v>
      </c>
      <c r="K13" s="6">
        <f t="shared" si="0"/>
        <v>-71.323530958166955</v>
      </c>
    </row>
    <row r="15" spans="1:11" x14ac:dyDescent="0.2">
      <c r="A15" s="8" t="s">
        <v>17</v>
      </c>
    </row>
  </sheetData>
  <autoFilter ref="A4:K4" xr:uid="{407D203E-59E8-4F85-8B56-6AB51D96E710}">
    <sortState xmlns:xlrd2="http://schemas.microsoft.com/office/spreadsheetml/2017/richdata2" ref="A6:K12">
      <sortCondition descending="1" ref="G4"/>
    </sortState>
  </autoFilter>
  <mergeCells count="7">
    <mergeCell ref="K3:K4"/>
    <mergeCell ref="A1:K1"/>
    <mergeCell ref="A2:K2"/>
    <mergeCell ref="A3:A4"/>
    <mergeCell ref="B3:E3"/>
    <mergeCell ref="F3:I3"/>
    <mergeCell ref="J3:J4"/>
  </mergeCells>
  <pageMargins left="0.25" right="0.25" top="0.25" bottom="0.25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SOFRALIK ZEYTİN</vt:lpstr>
      <vt:lpstr>ZEYTİNYAĞI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TG IHRACAT ULKE GRUP+ULKE</dc:title>
  <dc:creator>EİB YÖNETİCİ</dc:creator>
  <cp:lastModifiedBy>Begum Serafettinoglu</cp:lastModifiedBy>
  <dcterms:created xsi:type="dcterms:W3CDTF">2025-07-03T12:51:07Z</dcterms:created>
  <dcterms:modified xsi:type="dcterms:W3CDTF">2026-02-03T12:50:57Z</dcterms:modified>
</cp:coreProperties>
</file>