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6 HAZİRAN 2026\"/>
    </mc:Choice>
  </mc:AlternateContent>
  <xr:revisionPtr revIDLastSave="0" documentId="13_ncr:1_{85BD3DC1-F8CE-4FDA-B5D1-0E7E8990ABE9}" xr6:coauthVersionLast="47" xr6:coauthVersionMax="47" xr10:uidLastSave="{00000000-0000-0000-0000-000000000000}"/>
  <bookViews>
    <workbookView xWindow="-120" yWindow="-120" windowWidth="29040" windowHeight="15720" xr2:uid="{3149B5C0-5823-4251-A017-82FBF75CC68C}"/>
  </bookViews>
  <sheets>
    <sheet name="SOFRALIK ZEYTİN" sheetId="2" r:id="rId1"/>
    <sheet name="ZEYTİNYAĞI" sheetId="1" r:id="rId2"/>
  </sheets>
  <externalReferences>
    <externalReference r:id="rId3"/>
  </externalReferences>
  <definedNames>
    <definedName name="__bookmark_1" localSheetId="0">TG IHRACAT ULKE GRUP+[1]ULKE!$A$4:$H$12</definedName>
    <definedName name="__bookmark_1">TG IHRACAT ULKE GRUP+[1]ULKE!$A$4:$H$11</definedName>
    <definedName name="_xlnm._FilterDatabase" localSheetId="0" hidden="1">'SOFRALIK ZEYTİN'!$A$4:$K$4</definedName>
    <definedName name="_xlnm._FilterDatabase" localSheetId="1" hidden="1">ZEYTİNYAĞI!$A$4:$K$4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B11" i="1"/>
  <c r="B12" i="1" s="1"/>
  <c r="C11" i="1"/>
  <c r="C12" i="1" s="1"/>
  <c r="G11" i="1"/>
  <c r="G12" i="1" s="1"/>
  <c r="D5" i="2" l="1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I15" i="2"/>
  <c r="H15" i="2"/>
  <c r="G13" i="2"/>
  <c r="G14" i="2" s="1"/>
  <c r="F13" i="2"/>
  <c r="C13" i="2"/>
  <c r="B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K13" i="2" l="1"/>
  <c r="J13" i="2"/>
  <c r="I14" i="2"/>
  <c r="H13" i="2"/>
  <c r="F14" i="2"/>
  <c r="I13" i="2"/>
  <c r="H14" i="2" l="1"/>
  <c r="J13" i="1"/>
  <c r="D5" i="1"/>
  <c r="E5" i="1"/>
  <c r="D6" i="1"/>
  <c r="E6" i="1"/>
  <c r="D7" i="1"/>
  <c r="E7" i="1"/>
  <c r="D8" i="1"/>
  <c r="E8" i="1"/>
  <c r="D9" i="1"/>
  <c r="E9" i="1"/>
  <c r="D10" i="1"/>
  <c r="E10" i="1"/>
  <c r="D12" i="1"/>
  <c r="E12" i="1"/>
  <c r="I11" i="1"/>
  <c r="H11" i="1"/>
  <c r="K13" i="1"/>
  <c r="I13" i="1"/>
  <c r="H13" i="1"/>
  <c r="I5" i="1"/>
  <c r="H5" i="1"/>
  <c r="I10" i="1"/>
  <c r="H10" i="1"/>
  <c r="I9" i="1"/>
  <c r="H9" i="1"/>
  <c r="I8" i="1"/>
  <c r="H8" i="1"/>
  <c r="I6" i="1"/>
  <c r="H6" i="1"/>
  <c r="I7" i="1"/>
  <c r="H7" i="1"/>
  <c r="E13" i="1"/>
  <c r="D13" i="1"/>
  <c r="J11" i="1" l="1"/>
  <c r="K11" i="1"/>
  <c r="J12" i="1"/>
  <c r="I12" i="1"/>
  <c r="E11" i="1"/>
  <c r="D11" i="1"/>
  <c r="K12" i="1" l="1"/>
  <c r="H12" i="1"/>
  <c r="D13" i="2"/>
  <c r="D15" i="2"/>
  <c r="J15" i="2"/>
  <c r="E13" i="2"/>
  <c r="E15" i="2"/>
  <c r="K15" i="2"/>
  <c r="C14" i="2"/>
  <c r="K14" i="2" s="1"/>
  <c r="B14" i="2"/>
  <c r="J14" i="2" s="1"/>
  <c r="D14" i="2" l="1"/>
  <c r="E14" i="2"/>
</calcChain>
</file>

<file path=xl/sharedStrings.xml><?xml version="1.0" encoding="utf-8"?>
<sst xmlns="http://schemas.openxmlformats.org/spreadsheetml/2006/main" count="52" uniqueCount="28">
  <si>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</si>
  <si>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</si>
  <si>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</si>
  <si>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</si>
  <si>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</si>
  <si>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</si>
  <si>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</si>
  <si>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</si>
  <si>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MİKTAR 
DEĞİŞİM 
(%)</t>
  </si>
  <si>
    <t>TUTAR 
DEĞİŞİM 
(%)</t>
  </si>
  <si>
    <t>MİKTAR 
(KG)</t>
  </si>
  <si>
    <t>TUTAR 
($)</t>
  </si>
  <si>
    <t>MİKTAR 
PAY
(%)</t>
  </si>
  <si>
    <t>TUTAR 
PAY
(%)</t>
  </si>
  <si>
    <t>ZEYTİNYAĞI TOPLAM İHRACAT</t>
  </si>
  <si>
    <t>ÜRETİCİ ÜLKELER BAZINDA TÜRKİYE GENELİ ZEYTİNYAĞI İHRACAT RAPORU</t>
  </si>
  <si>
    <t>ÜRETİCİ ÜLKELERE YAPILAN ZEYTİNYAĞI İHRACATI</t>
  </si>
  <si>
    <t>*100 Bin ton ve üzeri üretim yapan ülkeler esas alınmıştır.</t>
  </si>
  <si>
    <t>DİĞER ÜLKELER</t>
  </si>
  <si>
    <t>ÜRETİCİ ÜLKELER BAZINDA TÜRKİYE GENELİ SOFRALIK ZEYTİN İHRACAT RAPORU</t>
  </si>
  <si>
    <t>İRAN (İSLAM CUM.)</t>
  </si>
  <si>
    <t>PERU</t>
  </si>
  <si>
    <t>ÜRETİCİ ÜLKELERE YAPILAN SOFRALIK ZEYTİN İHRACATI</t>
  </si>
  <si>
    <t>SOFRALIK ZEYTİN TOPLAM İHRACAT</t>
  </si>
  <si>
    <t>01.10.2024 - 31.05.2025</t>
  </si>
  <si>
    <t>01.10.2025 - 31.05.2026</t>
  </si>
  <si>
    <t>01.11.2024 - 31.05.2025</t>
  </si>
  <si>
    <t>01.11.2025 - 31.05.2026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</si>
</sst>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2"/>
      <color indexed="8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2"/>
      <color indexed="8"/>
      <name val="Times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0" fontId="20" fillId="0" borderId="0" xfId="0" applyFont="1" applyAlignment="1">
      <alignment vertical="center"/>
    </xf>
    <xf numFmtId="3" fontId="19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/>
    </xf>
    <xf numFmtId="3" fontId="22" fillId="34" borderId="10" xfId="0" applyNumberFormat="1" applyFont="1" applyFill="1" applyBorder="1" applyAlignment="1">
      <alignment horizontal="center" vertical="center"/>
    </xf>
    <xf numFmtId="165" fontId="20" fillId="34" borderId="10" xfId="1" applyNumberFormat="1" applyFont="1" applyFill="1" applyBorder="1" applyAlignment="1">
      <alignment horizontal="center" vertical="center"/>
    </xf>
    <xf numFmtId="164" fontId="22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34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3" fontId="19" fillId="35" borderId="10" xfId="0" applyNumberFormat="1" applyFont="1" applyFill="1" applyBorder="1" applyAlignment="1">
      <alignment horizontal="center" vertical="center" wrapText="1"/>
    </xf>
    <xf numFmtId="9" fontId="21" fillId="35" borderId="10" xfId="1" applyFont="1" applyFill="1" applyBorder="1" applyAlignment="1">
      <alignment horizontal="center" vertical="center"/>
    </xf>
    <xf numFmtId="165" fontId="21" fillId="35" borderId="10" xfId="1" applyNumberFormat="1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9" fontId="20" fillId="0" borderId="10" xfId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3" fontId="21" fillId="33" borderId="10" xfId="0" applyNumberFormat="1" applyFont="1" applyFill="1" applyBorder="1" applyAlignment="1">
      <alignment horizontal="center" vertical="center"/>
    </xf>
    <xf numFmtId="9" fontId="21" fillId="33" borderId="10" xfId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0" fillId="0" borderId="0" xfId="0" applyFont="1"/>
    <xf numFmtId="3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165" fontId="20" fillId="0" borderId="10" xfId="1" applyNumberFormat="1" applyFont="1" applyFill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0" fontId="19" fillId="35" borderId="10" xfId="0" applyFont="1" applyFill="1" applyBorder="1" applyAlignment="1">
      <alignment vertical="center" wrapText="1"/>
    </xf>
    <xf numFmtId="1" fontId="21" fillId="35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1F581026-3A08-4890-BF9C-51EA008FA4FC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8C74-5C21-4924-8E50-305F39ED2B73}">
  <dimension ref="A1:K17"/>
  <sheetViews>
    <sheetView tabSelected="1" zoomScale="130" zoomScaleNormal="130" workbookViewId="0">
      <selection activeCell="G24" sqref="G24"/>
    </sheetView>
  </sheetViews>
  <sheetFormatPr defaultRowHeight="15.75" x14ac:dyDescent="0.25"/>
  <cols>
    <col min="1" max="1" width="56.7109375" style="1" customWidth="1"/>
    <col min="2" max="2" width="11.85546875" style="1" bestFit="1" customWidth="1"/>
    <col min="3" max="3" width="13" style="1" bestFit="1" customWidth="1"/>
    <col min="4" max="4" width="10.7109375" style="1" bestFit="1" customWidth="1"/>
    <col min="5" max="6" width="11.85546875" style="1" bestFit="1" customWidth="1"/>
    <col min="7" max="7" width="13" style="1" bestFit="1" customWidth="1"/>
    <col min="8" max="8" width="8.42578125" style="1" bestFit="1" customWidth="1"/>
    <col min="9" max="9" width="8.7109375" style="1" bestFit="1" customWidth="1"/>
    <col min="10" max="10" width="12.140625" style="1" customWidth="1"/>
    <col min="11" max="11" width="11.28515625" style="1" customWidth="1"/>
    <col min="12" max="16384" width="9.140625" style="1"/>
  </cols>
  <sheetData>
    <row r="1" spans="1:11" ht="1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5.75" customHeight="1" x14ac:dyDescent="0.25">
      <c r="A2" s="36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5.75" customHeight="1" x14ac:dyDescent="0.25">
      <c r="A3" s="39" t="s">
        <v>1</v>
      </c>
      <c r="B3" s="41" t="s">
        <v>24</v>
      </c>
      <c r="C3" s="42"/>
      <c r="D3" s="42"/>
      <c r="E3" s="43"/>
      <c r="F3" s="41" t="s">
        <v>25</v>
      </c>
      <c r="G3" s="42"/>
      <c r="H3" s="42"/>
      <c r="I3" s="43"/>
      <c r="J3" s="44" t="s">
        <v>8</v>
      </c>
      <c r="K3" s="44" t="s">
        <v>9</v>
      </c>
    </row>
    <row r="4" spans="1:11" ht="45.75" customHeight="1" x14ac:dyDescent="0.25">
      <c r="A4" s="40"/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10</v>
      </c>
      <c r="G4" s="23" t="s">
        <v>11</v>
      </c>
      <c r="H4" s="23" t="s">
        <v>12</v>
      </c>
      <c r="I4" s="23" t="s">
        <v>13</v>
      </c>
      <c r="J4" s="45"/>
      <c r="K4" s="45"/>
    </row>
    <row r="5" spans="1:11" ht="15" customHeight="1" x14ac:dyDescent="0.25">
      <c r="A5" s="24" t="s">
        <v>20</v>
      </c>
      <c r="B5" s="17">
        <v>192864</v>
      </c>
      <c r="C5" s="17">
        <v>480073</v>
      </c>
      <c r="D5" s="25">
        <f>B5/B15</f>
        <v>2.7048333868404275E-3</v>
      </c>
      <c r="E5" s="25">
        <f>C5/C15</f>
        <v>2.6579663645088418E-3</v>
      </c>
      <c r="F5" s="17">
        <v>382771.14</v>
      </c>
      <c r="G5" s="17">
        <v>1004029.69</v>
      </c>
      <c r="H5" s="25">
        <f>F5/F15</f>
        <v>6.0209676472987262E-3</v>
      </c>
      <c r="I5" s="25">
        <f>G5/G15</f>
        <v>5.8198460231403161E-3</v>
      </c>
      <c r="J5" s="26">
        <v>98.466867844698854</v>
      </c>
      <c r="K5" s="26">
        <v>109.14104521604004</v>
      </c>
    </row>
    <row r="6" spans="1:11" ht="15" customHeight="1" x14ac:dyDescent="0.25">
      <c r="A6" s="24" t="s">
        <v>7</v>
      </c>
      <c r="B6" s="17">
        <v>28984.77</v>
      </c>
      <c r="C6" s="17">
        <v>102706.07</v>
      </c>
      <c r="D6" s="25">
        <f>B6/B15</f>
        <v>4.064987431863428E-4</v>
      </c>
      <c r="E6" s="25">
        <f>C6/C15</f>
        <v>5.6864118475917329E-4</v>
      </c>
      <c r="F6" s="17">
        <v>220048.86</v>
      </c>
      <c r="G6" s="17">
        <v>390645.27</v>
      </c>
      <c r="H6" s="25">
        <f>F6/F15</f>
        <v>3.4613556990868402E-3</v>
      </c>
      <c r="I6" s="25">
        <f>G6/G15</f>
        <v>2.2643706094668129E-3</v>
      </c>
      <c r="J6" s="26">
        <v>659.18787694365005</v>
      </c>
      <c r="K6" s="26">
        <v>280.35266075315701</v>
      </c>
    </row>
    <row r="7" spans="1:11" ht="15" customHeight="1" x14ac:dyDescent="0.25">
      <c r="A7" s="24" t="s">
        <v>5</v>
      </c>
      <c r="B7" s="17">
        <v>753849.4</v>
      </c>
      <c r="C7" s="17">
        <v>875769.22</v>
      </c>
      <c r="D7" s="25">
        <f>B7/B15</f>
        <v>1.0572408670200888E-2</v>
      </c>
      <c r="E7" s="25">
        <f>C7/C15</f>
        <v>4.8487732695488891E-3</v>
      </c>
      <c r="F7" s="17">
        <v>272128.8</v>
      </c>
      <c r="G7" s="17">
        <v>340932.65</v>
      </c>
      <c r="H7" s="25">
        <f>F7/F15</f>
        <v>4.2805701095914011E-3</v>
      </c>
      <c r="I7" s="25">
        <f>G7/G15</f>
        <v>1.9762120055047271E-3</v>
      </c>
      <c r="J7" s="26">
        <v>-63.901437077485234</v>
      </c>
      <c r="K7" s="26">
        <v>-61.070491835737265</v>
      </c>
    </row>
    <row r="8" spans="1:11" ht="15" customHeight="1" x14ac:dyDescent="0.25">
      <c r="A8" s="24" t="s">
        <v>6</v>
      </c>
      <c r="B8" s="17">
        <v>288113.44</v>
      </c>
      <c r="C8" s="17">
        <v>550475.51</v>
      </c>
      <c r="D8" s="25">
        <f>B8/B15</f>
        <v>4.0406651926199093E-3</v>
      </c>
      <c r="E8" s="25">
        <f>C8/C15</f>
        <v>3.0477560497379577E-3</v>
      </c>
      <c r="F8" s="17">
        <v>156530.85</v>
      </c>
      <c r="G8" s="17">
        <v>272479.61</v>
      </c>
      <c r="H8" s="25">
        <f>F8/F15</f>
        <v>2.4622211163939107E-3</v>
      </c>
      <c r="I8" s="25">
        <f>G8/G15</f>
        <v>1.5794247823939594E-3</v>
      </c>
      <c r="J8" s="26">
        <v>-45.670410238411648</v>
      </c>
      <c r="K8" s="26">
        <v>-50.501047721450867</v>
      </c>
    </row>
    <row r="9" spans="1:11" ht="15" customHeight="1" x14ac:dyDescent="0.25">
      <c r="A9" s="24" t="s">
        <v>4</v>
      </c>
      <c r="B9" s="17">
        <v>252024.46</v>
      </c>
      <c r="C9" s="17">
        <v>575084.99</v>
      </c>
      <c r="D9" s="25">
        <f>B9/B15</f>
        <v>3.5345330062034894E-3</v>
      </c>
      <c r="E9" s="25">
        <f>C9/C15</f>
        <v>3.1840085990128657E-3</v>
      </c>
      <c r="F9" s="17">
        <v>40661.96</v>
      </c>
      <c r="G9" s="17">
        <v>100428.27</v>
      </c>
      <c r="H9" s="25">
        <f>F9/F15</f>
        <v>6.3961025284130593E-4</v>
      </c>
      <c r="I9" s="25">
        <f>G9/G15</f>
        <v>5.8213125925624966E-4</v>
      </c>
      <c r="J9" s="26">
        <v>-83.865867622531567</v>
      </c>
      <c r="K9" s="26">
        <v>-82.536795126577729</v>
      </c>
    </row>
    <row r="10" spans="1:11" ht="15" customHeight="1" x14ac:dyDescent="0.25">
      <c r="A10" s="24" t="s">
        <v>3</v>
      </c>
      <c r="B10" s="17">
        <v>64840</v>
      </c>
      <c r="C10" s="17">
        <v>143066.31</v>
      </c>
      <c r="D10" s="25">
        <f>B10/B15</f>
        <v>9.0935268791860228E-4</v>
      </c>
      <c r="E10" s="25">
        <f>C10/C15</f>
        <v>7.9209920131812232E-4</v>
      </c>
      <c r="F10" s="17">
        <v>13460</v>
      </c>
      <c r="G10" s="17">
        <v>52433.01</v>
      </c>
      <c r="H10" s="25">
        <f>F10/F15</f>
        <v>2.1172501284355151E-4</v>
      </c>
      <c r="I10" s="25">
        <f>G10/G15</f>
        <v>3.0392731188036529E-4</v>
      </c>
      <c r="J10" s="26">
        <v>-79.241209130166567</v>
      </c>
      <c r="K10" s="26">
        <v>-63.350554019321521</v>
      </c>
    </row>
    <row r="11" spans="1:11" ht="15" customHeight="1" x14ac:dyDescent="0.25">
      <c r="A11" s="24" t="s">
        <v>21</v>
      </c>
      <c r="B11" s="17"/>
      <c r="C11" s="17"/>
      <c r="D11" s="25">
        <f>B11/B15</f>
        <v>0</v>
      </c>
      <c r="E11" s="25">
        <f>C11/C15</f>
        <v>0</v>
      </c>
      <c r="F11" s="17">
        <v>5</v>
      </c>
      <c r="G11" s="17">
        <v>33.299999999999997</v>
      </c>
      <c r="H11" s="25">
        <f>F11/F15</f>
        <v>7.864970759418705E-8</v>
      </c>
      <c r="I11" s="25">
        <f>G11/G15</f>
        <v>1.9302304951815969E-7</v>
      </c>
      <c r="J11" s="26">
        <v>0</v>
      </c>
      <c r="K11" s="26">
        <v>0</v>
      </c>
    </row>
    <row r="12" spans="1:11" ht="15" customHeight="1" x14ac:dyDescent="0.25">
      <c r="A12" s="24" t="s">
        <v>2</v>
      </c>
      <c r="B12" s="17">
        <v>37980</v>
      </c>
      <c r="C12" s="17">
        <v>32889.07</v>
      </c>
      <c r="D12" s="25">
        <f>B12/B15</f>
        <v>5.3265291621142064E-4</v>
      </c>
      <c r="E12" s="25">
        <f>C12/C15</f>
        <v>1.820932271133282E-4</v>
      </c>
      <c r="F12" s="17"/>
      <c r="G12" s="17"/>
      <c r="H12" s="25">
        <f>F12/F15</f>
        <v>0</v>
      </c>
      <c r="I12" s="25">
        <f>G12/G15</f>
        <v>0</v>
      </c>
      <c r="J12" s="26">
        <v>-100</v>
      </c>
      <c r="K12" s="26">
        <v>-100</v>
      </c>
    </row>
    <row r="13" spans="1:11" ht="15" customHeight="1" x14ac:dyDescent="0.25">
      <c r="A13" s="27" t="s">
        <v>22</v>
      </c>
      <c r="B13" s="10">
        <f>SUM(B5:B12)</f>
        <v>1618656.07</v>
      </c>
      <c r="C13" s="10">
        <f>SUM(C5:C12)</f>
        <v>2760064.17</v>
      </c>
      <c r="D13" s="12">
        <f>B13/B15</f>
        <v>2.2700944603181082E-2</v>
      </c>
      <c r="E13" s="12">
        <f>C13/C15</f>
        <v>1.5281337895999178E-2</v>
      </c>
      <c r="F13" s="10">
        <f>SUM(F5:F12)</f>
        <v>1085606.6100000001</v>
      </c>
      <c r="G13" s="10">
        <f>SUM(G5:G12)</f>
        <v>2160981.7999999993</v>
      </c>
      <c r="H13" s="12">
        <f>F13/F15</f>
        <v>1.7076528487763334E-2</v>
      </c>
      <c r="I13" s="12">
        <f>G13/G15</f>
        <v>1.2526105014691945E-2</v>
      </c>
      <c r="J13" s="28">
        <f t="shared" ref="J13:K15" si="0">(F13/B13-1)*100</f>
        <v>-32.931607268491568</v>
      </c>
      <c r="K13" s="28">
        <f t="shared" si="0"/>
        <v>-21.705378320968549</v>
      </c>
    </row>
    <row r="14" spans="1:11" ht="15" customHeight="1" x14ac:dyDescent="0.25">
      <c r="A14" s="14" t="s">
        <v>18</v>
      </c>
      <c r="B14" s="15">
        <f>B15-B13</f>
        <v>69684811.618000001</v>
      </c>
      <c r="C14" s="15">
        <f>C15-C13</f>
        <v>177856593.14000002</v>
      </c>
      <c r="D14" s="25">
        <f>B14/B15</f>
        <v>0.97729905539681905</v>
      </c>
      <c r="E14" s="25">
        <f>C14/C15</f>
        <v>0.98471866210400094</v>
      </c>
      <c r="F14" s="15">
        <f>F15-F13</f>
        <v>62487420.588</v>
      </c>
      <c r="G14" s="15">
        <f>G15-G13</f>
        <v>170357274.87</v>
      </c>
      <c r="H14" s="25">
        <f>F14/F15</f>
        <v>0.98292347151223669</v>
      </c>
      <c r="I14" s="25">
        <f>G14/G15</f>
        <v>0.98747389498530802</v>
      </c>
      <c r="J14" s="17">
        <f t="shared" si="0"/>
        <v>-10.328493200863974</v>
      </c>
      <c r="K14" s="17">
        <f t="shared" si="0"/>
        <v>-4.2164972001329843</v>
      </c>
    </row>
    <row r="15" spans="1:11" ht="15" customHeight="1" x14ac:dyDescent="0.25">
      <c r="A15" s="18" t="s">
        <v>23</v>
      </c>
      <c r="B15" s="19">
        <v>71303467.687999994</v>
      </c>
      <c r="C15" s="19">
        <v>180616657.31</v>
      </c>
      <c r="D15" s="20">
        <f>B15/B15</f>
        <v>1</v>
      </c>
      <c r="E15" s="20">
        <f>C15/C15</f>
        <v>1</v>
      </c>
      <c r="F15" s="19">
        <v>63573027.197999999</v>
      </c>
      <c r="G15" s="19">
        <v>172518256.67000002</v>
      </c>
      <c r="H15" s="20">
        <f>F15/F15</f>
        <v>1</v>
      </c>
      <c r="I15" s="20">
        <f>G15/G15</f>
        <v>1</v>
      </c>
      <c r="J15" s="29">
        <f t="shared" si="0"/>
        <v>-10.841605241172569</v>
      </c>
      <c r="K15" s="29">
        <f t="shared" si="0"/>
        <v>-4.4837507019634177</v>
      </c>
    </row>
    <row r="16" spans="1:11" ht="15" customHeight="1" x14ac:dyDescent="0.25">
      <c r="A16" s="30"/>
      <c r="B16" s="31"/>
      <c r="C16" s="31"/>
      <c r="D16" s="32"/>
      <c r="E16" s="32"/>
      <c r="F16" s="33"/>
      <c r="G16" s="34"/>
      <c r="H16" s="32"/>
      <c r="I16" s="32"/>
      <c r="J16" s="35"/>
      <c r="K16" s="35"/>
    </row>
    <row r="17" spans="1:1" x14ac:dyDescent="0.25">
      <c r="A17" s="1" t="s">
        <v>17</v>
      </c>
    </row>
  </sheetData>
  <mergeCells count="7">
    <mergeCell ref="A1:K1"/>
    <mergeCell ref="A2:K2"/>
    <mergeCell ref="A3:A4"/>
    <mergeCell ref="B3:E3"/>
    <mergeCell ref="F3:I3"/>
    <mergeCell ref="J3:J4"/>
    <mergeCell ref="K3:K4"/>
  </mergeCells>
  <pageMargins left="0.25" right="0.25" top="0.25" bottom="0.2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03E-59E8-4F85-8B56-6AB51D96E710}">
  <dimension ref="A1:K15"/>
  <sheetViews>
    <sheetView zoomScale="130" zoomScaleNormal="130" workbookViewId="0">
      <selection activeCell="H16" sqref="H16"/>
    </sheetView>
  </sheetViews>
  <sheetFormatPr defaultRowHeight="15.75" x14ac:dyDescent="0.25"/>
  <cols>
    <col min="1" max="1" width="49.7109375" style="1" bestFit="1" customWidth="1"/>
    <col min="2" max="2" width="12.85546875" style="1" bestFit="1" customWidth="1"/>
    <col min="3" max="3" width="13" style="1" bestFit="1" customWidth="1"/>
    <col min="4" max="4" width="12.85546875" style="1" bestFit="1" customWidth="1"/>
    <col min="5" max="5" width="11.85546875" style="1" bestFit="1" customWidth="1"/>
    <col min="6" max="6" width="12.85546875" style="1" bestFit="1" customWidth="1"/>
    <col min="7" max="7" width="11.85546875" style="1" bestFit="1" customWidth="1"/>
    <col min="8" max="8" width="12.85546875" style="1" bestFit="1" customWidth="1"/>
    <col min="9" max="9" width="11.85546875" style="1" bestFit="1" customWidth="1"/>
    <col min="10" max="10" width="11.140625" style="1" customWidth="1"/>
    <col min="11" max="11" width="11" style="1" customWidth="1"/>
    <col min="12" max="16384" width="9.140625" style="1"/>
  </cols>
  <sheetData>
    <row r="1" spans="1:11" ht="1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5" customHeight="1" x14ac:dyDescent="0.25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4.25" customHeight="1" x14ac:dyDescent="0.25">
      <c r="A3" s="48" t="s">
        <v>1</v>
      </c>
      <c r="B3" s="50" t="s">
        <v>26</v>
      </c>
      <c r="C3" s="51"/>
      <c r="D3" s="51"/>
      <c r="E3" s="52"/>
      <c r="F3" s="50" t="s">
        <v>27</v>
      </c>
      <c r="G3" s="51"/>
      <c r="H3" s="51"/>
      <c r="I3" s="52"/>
      <c r="J3" s="46" t="s">
        <v>8</v>
      </c>
      <c r="K3" s="46" t="s">
        <v>9</v>
      </c>
    </row>
    <row r="4" spans="1:11" ht="47.25" x14ac:dyDescent="0.25">
      <c r="A4" s="49"/>
      <c r="B4" s="2" t="s">
        <v>10</v>
      </c>
      <c r="C4" s="2" t="s">
        <v>11</v>
      </c>
      <c r="D4" s="2" t="s">
        <v>12</v>
      </c>
      <c r="E4" s="2" t="s">
        <v>13</v>
      </c>
      <c r="F4" s="2" t="s">
        <v>10</v>
      </c>
      <c r="G4" s="2" t="s">
        <v>11</v>
      </c>
      <c r="H4" s="2" t="s">
        <v>12</v>
      </c>
      <c r="I4" s="2" t="s">
        <v>13</v>
      </c>
      <c r="J4" s="47"/>
      <c r="K4" s="47"/>
    </row>
    <row r="5" spans="1:11" s="7" customFormat="1" x14ac:dyDescent="0.25">
      <c r="A5" s="3" t="s">
        <v>7</v>
      </c>
      <c r="B5" s="4">
        <v>78561.210000000006</v>
      </c>
      <c r="C5" s="4">
        <v>582317.24</v>
      </c>
      <c r="D5" s="5">
        <f>B5/B13</f>
        <v>2.2407649575360193E-3</v>
      </c>
      <c r="E5" s="5">
        <f>C5/C13</f>
        <v>3.2486270709704591E-3</v>
      </c>
      <c r="F5" s="4">
        <v>46089.4</v>
      </c>
      <c r="G5" s="4">
        <v>292340.75</v>
      </c>
      <c r="H5" s="5">
        <f>F5/F13</f>
        <v>3.7236716024100975E-3</v>
      </c>
      <c r="I5" s="5">
        <f>G5/G13</f>
        <v>4.248637349130645E-3</v>
      </c>
      <c r="J5" s="6">
        <v>-41.333133743739438</v>
      </c>
      <c r="K5" s="6">
        <v>-49.796995534598977</v>
      </c>
    </row>
    <row r="6" spans="1:11" x14ac:dyDescent="0.25">
      <c r="A6" s="3" t="s">
        <v>3</v>
      </c>
      <c r="B6" s="4">
        <v>606714.81999999995</v>
      </c>
      <c r="C6" s="4">
        <v>3420824.89</v>
      </c>
      <c r="D6" s="5">
        <f>B6/B13</f>
        <v>1.7305045427301505E-2</v>
      </c>
      <c r="E6" s="5">
        <f>C6/C13</f>
        <v>1.908407235668232E-2</v>
      </c>
      <c r="F6" s="4">
        <v>41480.199999999997</v>
      </c>
      <c r="G6" s="4">
        <v>267480.48</v>
      </c>
      <c r="H6" s="5">
        <f>F6/F13</f>
        <v>3.3512834361543284E-3</v>
      </c>
      <c r="I6" s="5">
        <f>G6/G13</f>
        <v>3.8873388588193478E-3</v>
      </c>
      <c r="J6" s="6">
        <v>-93.163147061415117</v>
      </c>
      <c r="K6" s="6">
        <v>-92.180819287712794</v>
      </c>
    </row>
    <row r="7" spans="1:11" x14ac:dyDescent="0.25">
      <c r="A7" s="3" t="s">
        <v>2</v>
      </c>
      <c r="B7" s="4">
        <v>167997</v>
      </c>
      <c r="C7" s="4">
        <v>823022.04</v>
      </c>
      <c r="D7" s="5">
        <f>B7/B13</f>
        <v>4.7917005169749623E-3</v>
      </c>
      <c r="E7" s="5">
        <f>C7/C13</f>
        <v>4.5914692121245323E-3</v>
      </c>
      <c r="F7" s="4">
        <v>48000</v>
      </c>
      <c r="G7" s="4">
        <v>204037.97</v>
      </c>
      <c r="H7" s="5">
        <f>F7/F13</f>
        <v>3.8780334939418752E-3</v>
      </c>
      <c r="I7" s="5">
        <f>G7/G13</f>
        <v>2.965318177444636E-3</v>
      </c>
      <c r="J7" s="6">
        <v>-71.428061215378847</v>
      </c>
      <c r="K7" s="6">
        <v>-75.208686999439294</v>
      </c>
    </row>
    <row r="8" spans="1:11" x14ac:dyDescent="0.25">
      <c r="A8" s="3" t="s">
        <v>4</v>
      </c>
      <c r="B8" s="4">
        <v>121395.71</v>
      </c>
      <c r="C8" s="4">
        <v>1158910.18</v>
      </c>
      <c r="D8" s="5">
        <f>B8/B13</f>
        <v>3.4625135351556437E-3</v>
      </c>
      <c r="E8" s="5">
        <f>C8/C13</f>
        <v>6.4653194598381586E-3</v>
      </c>
      <c r="F8" s="4"/>
      <c r="G8" s="4"/>
      <c r="H8" s="5">
        <f>F8/F13</f>
        <v>0</v>
      </c>
      <c r="I8" s="5">
        <f>G8/G13</f>
        <v>0</v>
      </c>
      <c r="J8" s="6">
        <v>-100</v>
      </c>
      <c r="K8" s="6">
        <v>-100</v>
      </c>
    </row>
    <row r="9" spans="1:11" x14ac:dyDescent="0.25">
      <c r="A9" s="3" t="s">
        <v>5</v>
      </c>
      <c r="B9" s="4">
        <v>1694860</v>
      </c>
      <c r="C9" s="4">
        <v>7191038.3499999996</v>
      </c>
      <c r="D9" s="5">
        <f>B9/B13</f>
        <v>4.8341705734032063E-2</v>
      </c>
      <c r="E9" s="5">
        <f>C9/C13</f>
        <v>4.0117311059168957E-2</v>
      </c>
      <c r="F9" s="4"/>
      <c r="G9" s="4"/>
      <c r="H9" s="5">
        <f>F9/F13</f>
        <v>0</v>
      </c>
      <c r="I9" s="5">
        <f>G9/G13</f>
        <v>0</v>
      </c>
      <c r="J9" s="6">
        <v>-100</v>
      </c>
      <c r="K9" s="6">
        <v>-100</v>
      </c>
    </row>
    <row r="10" spans="1:11" x14ac:dyDescent="0.25">
      <c r="A10" s="3" t="s">
        <v>6</v>
      </c>
      <c r="B10" s="8">
        <v>1914710</v>
      </c>
      <c r="C10" s="4">
        <v>8374715.8200000003</v>
      </c>
      <c r="D10" s="5">
        <f>B10/B13</f>
        <v>5.4612385321506515E-2</v>
      </c>
      <c r="E10" s="5">
        <f>C10/C13</f>
        <v>4.6720802091548191E-2</v>
      </c>
      <c r="F10" s="4"/>
      <c r="G10" s="4"/>
      <c r="H10" s="5">
        <f>F10/F13</f>
        <v>0</v>
      </c>
      <c r="I10" s="5">
        <f>G10/G13</f>
        <v>0</v>
      </c>
      <c r="J10" s="6">
        <v>-100</v>
      </c>
      <c r="K10" s="6">
        <v>-100</v>
      </c>
    </row>
    <row r="11" spans="1:11" x14ac:dyDescent="0.25">
      <c r="A11" s="9" t="s">
        <v>16</v>
      </c>
      <c r="B11" s="10">
        <f>SUM(B5:B10)</f>
        <v>4584238.74</v>
      </c>
      <c r="C11" s="10">
        <f>SUM(C5:C10)</f>
        <v>21550828.52</v>
      </c>
      <c r="D11" s="11">
        <f>B11/B13</f>
        <v>0.13075411549250673</v>
      </c>
      <c r="E11" s="11">
        <f>C11/C13</f>
        <v>0.12022760125033262</v>
      </c>
      <c r="F11" s="10">
        <f>SUM(F5:F10)</f>
        <v>135569.60000000001</v>
      </c>
      <c r="G11" s="10">
        <f>SUM(G5:G10)</f>
        <v>763859.2</v>
      </c>
      <c r="H11" s="12">
        <f>F11/F13</f>
        <v>1.0952988532506302E-2</v>
      </c>
      <c r="I11" s="12">
        <f>G11/G13</f>
        <v>1.1101294385394629E-2</v>
      </c>
      <c r="J11" s="13">
        <f t="shared" ref="J11:K13" si="0">(F11/B11-1)*100</f>
        <v>-97.042702012504705</v>
      </c>
      <c r="K11" s="13">
        <f t="shared" si="0"/>
        <v>-96.45554601628838</v>
      </c>
    </row>
    <row r="12" spans="1:11" x14ac:dyDescent="0.25">
      <c r="A12" s="14" t="s">
        <v>18</v>
      </c>
      <c r="B12" s="15">
        <f>B13-B11</f>
        <v>30475757.059999995</v>
      </c>
      <c r="C12" s="15">
        <f>C13-C11</f>
        <v>157699429.28999999</v>
      </c>
      <c r="D12" s="16">
        <f>B12/B13</f>
        <v>0.86924588450749318</v>
      </c>
      <c r="E12" s="16">
        <f>C12/C13</f>
        <v>0.87977239874966728</v>
      </c>
      <c r="F12" s="15">
        <f>F13-F11</f>
        <v>12241837.68</v>
      </c>
      <c r="G12" s="15">
        <f>G13-G11</f>
        <v>68044261.140000001</v>
      </c>
      <c r="H12" s="16">
        <f>F12/F13</f>
        <v>0.98904701146749374</v>
      </c>
      <c r="I12" s="16">
        <f>G12/G13</f>
        <v>0.98889870561460536</v>
      </c>
      <c r="J12" s="17">
        <f t="shared" si="0"/>
        <v>-59.830898848883265</v>
      </c>
      <c r="K12" s="17">
        <f t="shared" si="0"/>
        <v>-56.851929365660169</v>
      </c>
    </row>
    <row r="13" spans="1:11" x14ac:dyDescent="0.25">
      <c r="A13" s="18" t="s">
        <v>14</v>
      </c>
      <c r="B13" s="19">
        <v>35059995.799999997</v>
      </c>
      <c r="C13" s="19">
        <v>179250257.81</v>
      </c>
      <c r="D13" s="20">
        <f>B13/B13</f>
        <v>1</v>
      </c>
      <c r="E13" s="20">
        <f>C13/C13</f>
        <v>1</v>
      </c>
      <c r="F13" s="19">
        <v>12377407.279999999</v>
      </c>
      <c r="G13" s="19">
        <v>68808120.340000004</v>
      </c>
      <c r="H13" s="20">
        <f>F13/F13</f>
        <v>1</v>
      </c>
      <c r="I13" s="20">
        <f>G13/G13</f>
        <v>1</v>
      </c>
      <c r="J13" s="21">
        <f t="shared" si="0"/>
        <v>-64.696495257423848</v>
      </c>
      <c r="K13" s="21">
        <f t="shared" si="0"/>
        <v>-61.613377196402929</v>
      </c>
    </row>
    <row r="15" spans="1:11" x14ac:dyDescent="0.25">
      <c r="A15" s="22" t="s">
        <v>17</v>
      </c>
    </row>
  </sheetData>
  <autoFilter ref="A4:K4" xr:uid="{407D203E-59E8-4F85-8B56-6AB51D96E710}">
    <sortState xmlns:xlrd2="http://schemas.microsoft.com/office/spreadsheetml/2017/richdata2" ref="A6:K12">
      <sortCondition descending="1" ref="G4"/>
    </sortState>
  </autoFilter>
  <mergeCells count="7">
    <mergeCell ref="K3:K4"/>
    <mergeCell ref="A1:K1"/>
    <mergeCell ref="A2:K2"/>
    <mergeCell ref="A3:A4"/>
    <mergeCell ref="B3:E3"/>
    <mergeCell ref="F3:I3"/>
    <mergeCell ref="J3:J4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SOFRALIK ZEYTİN</vt:lpstr>
      <vt:lpstr>ZEYTİNYAĞI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</cp:lastModifiedBy>
  <dcterms:created xsi:type="dcterms:W3CDTF">2025-07-03T12:51:07Z</dcterms:created>
  <dcterms:modified xsi:type="dcterms:W3CDTF">2026-06-04T10:35:21Z</dcterms:modified>
</cp:coreProperties>
</file>